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栗山直樹\Desktop\"/>
    </mc:Choice>
  </mc:AlternateContent>
  <xr:revisionPtr revIDLastSave="0" documentId="13_ncr:1_{91FEF8B4-56F3-4449-8232-3A413A7D4CD0}" xr6:coauthVersionLast="28" xr6:coauthVersionMax="28" xr10:uidLastSave="{00000000-0000-0000-0000-000000000000}"/>
  <bookViews>
    <workbookView xWindow="0" yWindow="0" windowWidth="28800" windowHeight="13032" firstSheet="2" activeTab="2" xr2:uid="{00000000-000D-0000-FFFF-FFFF00000000}"/>
  </bookViews>
  <sheets>
    <sheet name="保証料" sheetId="14" state="hidden" r:id="rId1"/>
    <sheet name="マクロ設定" sheetId="16" state="veryHidden" r:id="rId2"/>
    <sheet name="入力シート" sheetId="5" r:id="rId3"/>
    <sheet name="比較(リスト)" sheetId="10" r:id="rId4"/>
    <sheet name="比較(現状)" sheetId="12" r:id="rId5"/>
    <sheet name="比較(引き下げ)" sheetId="15" r:id="rId6"/>
    <sheet name="コメント" sheetId="11" r:id="rId7"/>
  </sheets>
  <functionGroups builtInGroupCount="19"/>
  <definedNames>
    <definedName name="_xlnm.Print_Area" localSheetId="6">コメント!$A$1:$I$59</definedName>
    <definedName name="_xlnm.Print_Area" localSheetId="3">'比較(リスト)'!$A$1:$E$19</definedName>
    <definedName name="_xlnm.Print_Area" localSheetId="5">'比較(引き下げ)'!$A$1:$P$16</definedName>
    <definedName name="_xlnm.Print_Area" localSheetId="4">'比較(現状)'!$A$1:$Z$16</definedName>
    <definedName name="_xlnm.Print_Titles" localSheetId="3">'比較(リスト)'!$A:$C</definedName>
    <definedName name="_xlnm.Print_Titles" localSheetId="4">'比較(現状)'!$A:$H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5" l="1"/>
  <c r="P6" i="15"/>
  <c r="P7" i="15"/>
  <c r="P8" i="15"/>
  <c r="P9" i="15"/>
  <c r="P11" i="15"/>
  <c r="P13" i="15"/>
  <c r="P14" i="15"/>
  <c r="P15" i="15"/>
  <c r="N13" i="15"/>
  <c r="N15" i="15" s="1"/>
  <c r="J9" i="15"/>
  <c r="N5" i="15"/>
  <c r="N9" i="15" s="1"/>
  <c r="N11" i="15" s="1"/>
  <c r="N6" i="15"/>
  <c r="N7" i="15"/>
  <c r="N8" i="15"/>
  <c r="G13" i="15"/>
  <c r="G15" i="15" s="1"/>
  <c r="C9" i="15"/>
  <c r="G5" i="15"/>
  <c r="G9" i="15" s="1"/>
  <c r="G11" i="15" s="1"/>
  <c r="G6" i="15"/>
  <c r="G7" i="15"/>
  <c r="G8" i="15"/>
  <c r="Z5" i="12"/>
  <c r="Z6" i="12"/>
  <c r="Z7" i="12"/>
  <c r="Z8" i="12"/>
  <c r="Z9" i="12"/>
  <c r="Z11" i="12"/>
  <c r="Z13" i="12"/>
  <c r="Z14" i="12"/>
  <c r="Z15" i="12"/>
  <c r="X13" i="12"/>
  <c r="X15" i="12" s="1"/>
  <c r="T9" i="12"/>
  <c r="X5" i="12"/>
  <c r="X9" i="12" s="1"/>
  <c r="X11" i="12" s="1"/>
  <c r="X6" i="12"/>
  <c r="X7" i="12"/>
  <c r="X8" i="12"/>
  <c r="Q5" i="12"/>
  <c r="Q6" i="12"/>
  <c r="Q7" i="12"/>
  <c r="Q8" i="12"/>
  <c r="Q9" i="12"/>
  <c r="Q11" i="12"/>
  <c r="Q13" i="12"/>
  <c r="Q14" i="12"/>
  <c r="Q15" i="12"/>
  <c r="O13" i="12"/>
  <c r="O15" i="12" s="1"/>
  <c r="K9" i="12"/>
  <c r="O5" i="12"/>
  <c r="O9" i="12" s="1"/>
  <c r="O11" i="12" s="1"/>
  <c r="O6" i="12"/>
  <c r="O7" i="12"/>
  <c r="O8" i="12"/>
  <c r="G13" i="12"/>
  <c r="G15" i="12" s="1"/>
  <c r="C9" i="12"/>
  <c r="G5" i="12"/>
  <c r="G9" i="12" s="1"/>
  <c r="G11" i="12" s="1"/>
  <c r="G6" i="12"/>
  <c r="G7" i="12"/>
  <c r="G8" i="12"/>
  <c r="E5" i="5" l="1"/>
  <c r="F5" i="5" l="1"/>
  <c r="F7" i="5"/>
  <c r="F8" i="5" l="1"/>
  <c r="E8" i="5"/>
</calcChain>
</file>

<file path=xl/sharedStrings.xml><?xml version="1.0" encoding="utf-8"?>
<sst xmlns="http://schemas.openxmlformats.org/spreadsheetml/2006/main" count="186" uniqueCount="84">
  <si>
    <t>差額</t>
  </si>
  <si>
    <t>返済総額</t>
  </si>
  <si>
    <t>期間</t>
  </si>
  <si>
    <t>返済金額</t>
  </si>
  <si>
    <t>金利</t>
  </si>
  <si>
    <t>借入金額</t>
  </si>
  <si>
    <t>b) 諸費用合計</t>
    <rPh sb="3" eb="6">
      <t>ショヒヨウ</t>
    </rPh>
    <rPh sb="6" eb="8">
      <t>ゴウケイ</t>
    </rPh>
    <phoneticPr fontId="5"/>
  </si>
  <si>
    <t>戻り保証料</t>
    <rPh sb="0" eb="1">
      <t>モド</t>
    </rPh>
    <rPh sb="2" eb="5">
      <t>ホショウリョウ</t>
    </rPh>
    <phoneticPr fontId="5"/>
  </si>
  <si>
    <t>経過利息</t>
    <rPh sb="0" eb="2">
      <t>ケイカ</t>
    </rPh>
    <rPh sb="2" eb="4">
      <t>リソク</t>
    </rPh>
    <phoneticPr fontId="5"/>
  </si>
  <si>
    <t>一括返済手数料</t>
    <rPh sb="0" eb="2">
      <t>イッカツ</t>
    </rPh>
    <rPh sb="2" eb="4">
      <t>ヘンサイ</t>
    </rPh>
    <rPh sb="4" eb="7">
      <t>テスウリョウ</t>
    </rPh>
    <phoneticPr fontId="5"/>
  </si>
  <si>
    <t>登記費用</t>
    <rPh sb="0" eb="2">
      <t>トウキ</t>
    </rPh>
    <rPh sb="2" eb="4">
      <t>ヒヨウ</t>
    </rPh>
    <phoneticPr fontId="5"/>
  </si>
  <si>
    <t>金銭消費貸借契約印紙</t>
    <rPh sb="0" eb="2">
      <t>キンセン</t>
    </rPh>
    <rPh sb="2" eb="4">
      <t>ショウヒ</t>
    </rPh>
    <rPh sb="4" eb="6">
      <t>タイシャク</t>
    </rPh>
    <rPh sb="6" eb="8">
      <t>ケイヤク</t>
    </rPh>
    <rPh sb="8" eb="10">
      <t>インシ</t>
    </rPh>
    <phoneticPr fontId="5"/>
  </si>
  <si>
    <t>団体信用生命保険料</t>
    <rPh sb="0" eb="2">
      <t>ダンタイ</t>
    </rPh>
    <rPh sb="2" eb="4">
      <t>シンヨウ</t>
    </rPh>
    <rPh sb="4" eb="6">
      <t>セイメイ</t>
    </rPh>
    <rPh sb="6" eb="9">
      <t>ホケンリョウ</t>
    </rPh>
    <phoneticPr fontId="5"/>
  </si>
  <si>
    <t>保証料</t>
    <rPh sb="0" eb="2">
      <t>ホショウ</t>
    </rPh>
    <rPh sb="2" eb="3">
      <t>リョウ</t>
    </rPh>
    <phoneticPr fontId="5"/>
  </si>
  <si>
    <t>事務手数料</t>
    <rPh sb="0" eb="2">
      <t>ジム</t>
    </rPh>
    <rPh sb="2" eb="5">
      <t>テスウリョウ</t>
    </rPh>
    <phoneticPr fontId="5"/>
  </si>
  <si>
    <t>銀行諸費用</t>
    <rPh sb="0" eb="2">
      <t>ギンコウ</t>
    </rPh>
    <rPh sb="2" eb="5">
      <t>ショヒヨウ</t>
    </rPh>
    <phoneticPr fontId="5"/>
  </si>
  <si>
    <t>差引メリット</t>
    <rPh sb="0" eb="1">
      <t>サ</t>
    </rPh>
    <rPh sb="1" eb="2">
      <t>ヒ</t>
    </rPh>
    <phoneticPr fontId="5"/>
  </si>
  <si>
    <t>返済年数（回数）</t>
    <rPh sb="0" eb="2">
      <t>ヘンサイ</t>
    </rPh>
    <rPh sb="2" eb="4">
      <t>ネンスウ</t>
    </rPh>
    <rPh sb="5" eb="7">
      <t>カイスウ</t>
    </rPh>
    <phoneticPr fontId="5"/>
  </si>
  <si>
    <t>金利（％）</t>
    <rPh sb="0" eb="2">
      <t>キンリ</t>
    </rPh>
    <phoneticPr fontId="5"/>
  </si>
  <si>
    <t>変動金利</t>
    <rPh sb="0" eb="2">
      <t>ヘンドウ</t>
    </rPh>
    <rPh sb="2" eb="4">
      <t>キンリ</t>
    </rPh>
    <phoneticPr fontId="5"/>
  </si>
  <si>
    <t>東京スターワン
（預金連動型）</t>
    <rPh sb="0" eb="2">
      <t>トウキョウ</t>
    </rPh>
    <rPh sb="9" eb="11">
      <t>ヨキン</t>
    </rPh>
    <rPh sb="11" eb="14">
      <t>レンドウガタ</t>
    </rPh>
    <phoneticPr fontId="5"/>
  </si>
  <si>
    <t>【住宅ローン商品の比較】</t>
    <rPh sb="1" eb="3">
      <t>ジュウタク</t>
    </rPh>
    <rPh sb="6" eb="8">
      <t>ショウヒン</t>
    </rPh>
    <rPh sb="9" eb="11">
      <t>ヒカク</t>
    </rPh>
    <phoneticPr fontId="5"/>
  </si>
  <si>
    <t>司法書士手数料</t>
    <rPh sb="0" eb="2">
      <t>シホウ</t>
    </rPh>
    <rPh sb="2" eb="4">
      <t>ショシ</t>
    </rPh>
    <rPh sb="4" eb="7">
      <t>テスウリョウ</t>
    </rPh>
    <phoneticPr fontId="5"/>
  </si>
  <si>
    <t>ボーナス月返済額</t>
    <rPh sb="4" eb="5">
      <t>ツキ</t>
    </rPh>
    <rPh sb="5" eb="7">
      <t>ヘンサイ</t>
    </rPh>
    <rPh sb="7" eb="8">
      <t>ガク</t>
    </rPh>
    <phoneticPr fontId="5"/>
  </si>
  <si>
    <t>現在</t>
    <rPh sb="0" eb="2">
      <t>ゲンザイ</t>
    </rPh>
    <phoneticPr fontId="5"/>
  </si>
  <si>
    <t>残高（総額）</t>
    <rPh sb="0" eb="2">
      <t>ザンダカ</t>
    </rPh>
    <rPh sb="3" eb="5">
      <t>ソウガク</t>
    </rPh>
    <phoneticPr fontId="5"/>
  </si>
  <si>
    <t>内賞与分</t>
    <rPh sb="0" eb="1">
      <t>ウチ</t>
    </rPh>
    <rPh sb="1" eb="3">
      <t>ショウヨ</t>
    </rPh>
    <rPh sb="3" eb="4">
      <t>ブン</t>
    </rPh>
    <phoneticPr fontId="5"/>
  </si>
  <si>
    <t>その他</t>
    <rPh sb="2" eb="3">
      <t>タ</t>
    </rPh>
    <phoneticPr fontId="1"/>
  </si>
  <si>
    <t>借入期間</t>
    <rPh sb="0" eb="2">
      <t>カリイレ</t>
    </rPh>
    <rPh sb="2" eb="4">
      <t>キカン</t>
    </rPh>
    <phoneticPr fontId="5"/>
  </si>
  <si>
    <t>表示するタイトル</t>
    <phoneticPr fontId="1"/>
  </si>
  <si>
    <t>メモ</t>
    <phoneticPr fontId="1"/>
  </si>
  <si>
    <t>諸経費　</t>
  </si>
  <si>
    <t>合計　</t>
  </si>
  <si>
    <t>西暦</t>
  </si>
  <si>
    <t>表示方法</t>
    <rPh sb="0" eb="2">
      <t>ヒョウジ</t>
    </rPh>
    <rPh sb="2" eb="4">
      <t>ホウホウ</t>
    </rPh>
    <phoneticPr fontId="1"/>
  </si>
  <si>
    <t>期末</t>
    <rPh sb="0" eb="2">
      <t>キマツ</t>
    </rPh>
    <phoneticPr fontId="1"/>
  </si>
  <si>
    <t>金利</t>
    <rPh sb="0" eb="2">
      <t>キンリ</t>
    </rPh>
    <phoneticPr fontId="5"/>
  </si>
  <si>
    <t>a+b) 支払総額</t>
    <phoneticPr fontId="1"/>
  </si>
  <si>
    <t>年間返済額　</t>
  </si>
  <si>
    <t>住宅ローン比較（現状）</t>
    <rPh sb="8" eb="10">
      <t>ゲンジョウ</t>
    </rPh>
    <phoneticPr fontId="1"/>
  </si>
  <si>
    <t>b　銀行諸費用</t>
    <rPh sb="2" eb="4">
      <t>ギンコウ</t>
    </rPh>
    <rPh sb="4" eb="7">
      <t>ショヒヨウ</t>
    </rPh>
    <phoneticPr fontId="5"/>
  </si>
  <si>
    <t>a 返済金額</t>
    <rPh sb="2" eb="4">
      <t>ヘンサイ</t>
    </rPh>
    <rPh sb="4" eb="6">
      <t>キンガク</t>
    </rPh>
    <phoneticPr fontId="1"/>
  </si>
  <si>
    <t>比較</t>
    <rPh sb="0" eb="2">
      <t>ヒカク</t>
    </rPh>
    <phoneticPr fontId="1"/>
  </si>
  <si>
    <t>a) 総返済額</t>
    <rPh sb="3" eb="7">
      <t>ソウヘンサイガク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</si>
  <si>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</si>
  <si>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>基本設定</t>
    <rPh sb="0" eb="4">
      <t>キホンセッテイ</t>
    </rPh>
    <phoneticPr fontId="1"/>
  </si>
  <si>
    <t>支払設定</t>
    <rPh sb="0" eb="2">
      <t>シハラ</t>
    </rPh>
    <rPh sb="2" eb="4">
      <t>セッテイ</t>
    </rPh>
    <phoneticPr fontId="1"/>
  </si>
  <si>
    <t>【住宅ローン商品の比較】</t>
    <phoneticPr fontId="1"/>
  </si>
  <si>
    <t>住宅ローン比較（金利引き下げ）</t>
    <rPh sb="8" eb="10">
      <t>キンリ</t>
    </rPh>
    <rPh sb="10" eb="11">
      <t>ビ</t>
    </rPh>
    <rPh sb="12" eb="13">
      <t>シタ</t>
    </rPh>
    <phoneticPr fontId="1"/>
  </si>
  <si>
    <t>空欄の場合自動計算→</t>
    <rPh sb="0" eb="2">
      <t>クウラン</t>
    </rPh>
    <rPh sb="3" eb="5">
      <t>バアイ</t>
    </rPh>
    <rPh sb="5" eb="7">
      <t>ジドウ</t>
    </rPh>
    <rPh sb="7" eb="9">
      <t>ケイサン</t>
    </rPh>
    <phoneticPr fontId="1"/>
  </si>
  <si>
    <t>手入力、空欄は0扱い→</t>
    <rPh sb="0" eb="3">
      <t>テニュウリョク</t>
    </rPh>
    <rPh sb="4" eb="6">
      <t>クウラン</t>
    </rPh>
    <rPh sb="8" eb="9">
      <t>アツカ</t>
    </rPh>
    <phoneticPr fontId="1"/>
  </si>
  <si>
    <t>現在</t>
  </si>
  <si>
    <t>変動金利</t>
  </si>
  <si>
    <t>－</t>
  </si>
  <si>
    <t>3万円</t>
  </si>
  <si>
    <t>0円</t>
  </si>
  <si>
    <t>18万円</t>
  </si>
  <si>
    <t>小計　</t>
  </si>
  <si>
    <t>支払金額/月　</t>
  </si>
  <si>
    <t>ボーナス/回　</t>
  </si>
  <si>
    <t>残返済期間　</t>
  </si>
  <si>
    <t>現在
（引き下げ後）</t>
  </si>
  <si>
    <t>残高
（2018年3月支払後）</t>
    <phoneticPr fontId="1"/>
  </si>
  <si>
    <t>2,591万円</t>
  </si>
  <si>
    <t>20年2ヶ月（242回）</t>
  </si>
  <si>
    <t>129,899円</t>
  </si>
  <si>
    <t>113,430円</t>
  </si>
  <si>
    <t>3,144万円</t>
  </si>
  <si>
    <t>2,745万円</t>
  </si>
  <si>
    <t>48万円</t>
  </si>
  <si>
    <t>63万円</t>
  </si>
  <si>
    <t>2,793万円</t>
  </si>
  <si>
    <t>351万円</t>
  </si>
  <si>
    <t>4万円</t>
  </si>
  <si>
    <t>40万円</t>
  </si>
  <si>
    <t>2万円</t>
  </si>
  <si>
    <t>20年2ヶ月</t>
  </si>
  <si>
    <t>（2018年3月～2038年5月）</t>
    <phoneticPr fontId="1"/>
  </si>
  <si>
    <t>変動金利
（三大疾病付き）</t>
  </si>
  <si>
    <t>変動金利
（三大疾病付き）</t>
    <rPh sb="0" eb="2">
      <t>ヘンドウ</t>
    </rPh>
    <rPh sb="2" eb="4">
      <t>キンリ</t>
    </rPh>
    <rPh sb="6" eb="8">
      <t>サンダイ</t>
    </rPh>
    <rPh sb="8" eb="10">
      <t>シッペイ</t>
    </rPh>
    <rPh sb="10" eb="11">
      <t>ツ</t>
    </rPh>
    <phoneticPr fontId="5"/>
  </si>
  <si>
    <t>116,840円</t>
  </si>
  <si>
    <t>2,828万円</t>
  </si>
  <si>
    <t>2,891万円</t>
  </si>
  <si>
    <t>253万円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</si>
</sst>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00_ "/>
    <numFmt numFmtId="177" formatCode="0.000%"/>
    <numFmt numFmtId="178" formatCode="#,##0;[Red]#,##0"/>
    <numFmt numFmtId="179" formatCode="#,##0_);[Red]\(#,##0\)"/>
    <numFmt numFmtId="180" formatCode="0.###&quot;%&quot;"/>
    <numFmt numFmtId="181" formatCode="#&quot;年&quot;"/>
    <numFmt numFmtId="182" formatCode="0.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6" xfId="1" applyBorder="1">
      <alignment vertical="center"/>
    </xf>
    <xf numFmtId="0" fontId="2" fillId="0" borderId="0" xfId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4" fillId="0" borderId="0" xfId="1" applyFont="1">
      <alignment vertical="center"/>
    </xf>
    <xf numFmtId="0" fontId="2" fillId="2" borderId="1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4" borderId="2" xfId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 wrapText="1"/>
    </xf>
    <xf numFmtId="6" fontId="2" fillId="0" borderId="0" xfId="1" applyNumberFormat="1">
      <alignment vertical="center"/>
    </xf>
    <xf numFmtId="178" fontId="2" fillId="4" borderId="10" xfId="1" applyNumberFormat="1" applyFill="1" applyBorder="1" applyAlignment="1">
      <alignment horizontal="center" vertical="center" wrapText="1"/>
    </xf>
    <xf numFmtId="178" fontId="2" fillId="4" borderId="12" xfId="1" applyNumberForma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79" fontId="2" fillId="2" borderId="1" xfId="1" applyNumberFormat="1" applyFill="1" applyBorder="1" applyAlignment="1">
      <alignment horizontal="center" vertical="center"/>
    </xf>
    <xf numFmtId="180" fontId="2" fillId="4" borderId="1" xfId="1" applyNumberForma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3" xfId="1" applyFill="1" applyBorder="1" applyAlignment="1">
      <alignment horizontal="center" vertical="center"/>
    </xf>
    <xf numFmtId="18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2" fillId="6" borderId="5" xfId="1" applyFill="1" applyBorder="1" applyAlignment="1">
      <alignment horizontal="center" vertical="center"/>
    </xf>
    <xf numFmtId="0" fontId="2" fillId="5" borderId="8" xfId="1" applyFill="1" applyBorder="1" applyAlignment="1">
      <alignment horizontal="center" vertical="center"/>
    </xf>
    <xf numFmtId="0" fontId="0" fillId="9" borderId="0" xfId="0" applyFill="1">
      <alignment vertical="center"/>
    </xf>
    <xf numFmtId="55" fontId="2" fillId="6" borderId="10" xfId="1" applyNumberFormat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 vertical="center" wrapText="1"/>
    </xf>
    <xf numFmtId="179" fontId="2" fillId="7" borderId="1" xfId="1" applyNumberForma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2" fillId="0" borderId="0" xfId="1" applyAlignment="1">
      <alignment horizontal="left" vertical="center" indent="1"/>
    </xf>
    <xf numFmtId="0" fontId="2" fillId="0" borderId="0" xfId="1" applyFill="1">
      <alignment vertical="center"/>
    </xf>
    <xf numFmtId="0" fontId="2" fillId="0" borderId="0" xfId="1" applyFill="1" applyBorder="1" applyAlignment="1">
      <alignment horizontal="center" vertical="center"/>
    </xf>
    <xf numFmtId="38" fontId="0" fillId="0" borderId="0" xfId="2" applyFont="1" applyFill="1" applyBorder="1">
      <alignment vertical="center"/>
    </xf>
    <xf numFmtId="38" fontId="3" fillId="0" borderId="0" xfId="2" applyFont="1" applyFill="1" applyBorder="1">
      <alignment vertical="center"/>
    </xf>
    <xf numFmtId="38" fontId="3" fillId="0" borderId="0" xfId="2" applyFont="1" applyFill="1">
      <alignment vertical="center"/>
    </xf>
    <xf numFmtId="38" fontId="2" fillId="0" borderId="0" xfId="1" applyNumberFormat="1" applyFill="1" applyBorder="1">
      <alignment vertical="center"/>
    </xf>
    <xf numFmtId="179" fontId="2" fillId="7" borderId="2" xfId="1" applyNumberFormat="1" applyFill="1" applyBorder="1" applyAlignment="1">
      <alignment horizontal="center" vertical="center"/>
    </xf>
    <xf numFmtId="0" fontId="2" fillId="0" borderId="0" xfId="1">
      <alignment vertical="center"/>
    </xf>
    <xf numFmtId="38" fontId="2" fillId="0" borderId="0" xfId="1" applyNumberFormat="1" applyFill="1">
      <alignment vertical="center"/>
    </xf>
    <xf numFmtId="38" fontId="0" fillId="0" borderId="1" xfId="2" applyFont="1" applyFill="1" applyBorder="1">
      <alignment vertical="center"/>
    </xf>
    <xf numFmtId="182" fontId="2" fillId="0" borderId="1" xfId="1" applyNumberFormat="1" applyFill="1" applyBorder="1">
      <alignment vertical="center"/>
    </xf>
    <xf numFmtId="0" fontId="2" fillId="0" borderId="1" xfId="1" applyFill="1" applyBorder="1">
      <alignment vertical="center"/>
    </xf>
    <xf numFmtId="0" fontId="2" fillId="0" borderId="0" xfId="1" applyNumberFormat="1" applyFont="1">
      <alignment vertical="center"/>
    </xf>
    <xf numFmtId="0" fontId="7" fillId="0" borderId="0" xfId="1" applyNumberFormat="1" applyFont="1" applyAlignment="1">
      <alignment vertical="center"/>
    </xf>
    <xf numFmtId="0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>
      <alignment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11" borderId="1" xfId="1" applyNumberFormat="1" applyFont="1" applyFill="1" applyBorder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 wrapText="1"/>
    </xf>
    <xf numFmtId="0" fontId="2" fillId="10" borderId="1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77" fontId="2" fillId="0" borderId="7" xfId="1" applyNumberFormat="1" applyFill="1" applyBorder="1" applyAlignment="1">
      <alignment horizontal="center" vertical="center"/>
    </xf>
    <xf numFmtId="0" fontId="2" fillId="0" borderId="4" xfId="1" applyFill="1" applyBorder="1">
      <alignment vertical="center"/>
    </xf>
    <xf numFmtId="0" fontId="2" fillId="0" borderId="4" xfId="1" applyFill="1" applyBorder="1" applyAlignment="1">
      <alignment horizontal="right" vertical="center"/>
    </xf>
    <xf numFmtId="38" fontId="3" fillId="0" borderId="1" xfId="1" applyNumberFormat="1" applyFont="1" applyFill="1" applyBorder="1">
      <alignment vertical="center"/>
    </xf>
    <xf numFmtId="176" fontId="2" fillId="0" borderId="5" xfId="1" applyNumberFormat="1" applyFill="1" applyBorder="1">
      <alignment vertical="center"/>
    </xf>
    <xf numFmtId="38" fontId="2" fillId="0" borderId="5" xfId="1" applyNumberFormat="1" applyFont="1" applyFill="1" applyBorder="1">
      <alignment vertical="center"/>
    </xf>
    <xf numFmtId="0" fontId="2" fillId="0" borderId="5" xfId="1" applyFill="1" applyBorder="1">
      <alignment vertical="center"/>
    </xf>
    <xf numFmtId="38" fontId="3" fillId="0" borderId="1" xfId="2" applyFont="1" applyFill="1" applyBorder="1">
      <alignment vertical="center"/>
    </xf>
    <xf numFmtId="0" fontId="2" fillId="0" borderId="6" xfId="1" applyFill="1" applyBorder="1">
      <alignment vertical="center"/>
    </xf>
    <xf numFmtId="0" fontId="2" fillId="0" borderId="5" xfId="1" applyFill="1" applyBorder="1" applyAlignment="1">
      <alignment horizontal="right" vertical="center"/>
    </xf>
    <xf numFmtId="0" fontId="2" fillId="0" borderId="3" xfId="1" applyFill="1" applyBorder="1">
      <alignment vertical="center"/>
    </xf>
    <xf numFmtId="0" fontId="2" fillId="0" borderId="3" xfId="1" applyFill="1" applyBorder="1" applyAlignment="1">
      <alignment horizontal="right" vertical="center"/>
    </xf>
    <xf numFmtId="38" fontId="3" fillId="0" borderId="2" xfId="2" applyFont="1" applyFill="1" applyBorder="1">
      <alignment vertical="center"/>
    </xf>
    <xf numFmtId="38" fontId="2" fillId="0" borderId="1" xfId="1" applyNumberFormat="1" applyFill="1" applyBorder="1">
      <alignment vertical="center"/>
    </xf>
    <xf numFmtId="0" fontId="2" fillId="0" borderId="0" xfId="1" applyFont="1" applyFill="1">
      <alignment vertical="center"/>
    </xf>
    <xf numFmtId="38" fontId="2" fillId="0" borderId="1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right" vertical="center"/>
    </xf>
    <xf numFmtId="38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38" fontId="2" fillId="0" borderId="10" xfId="1" applyNumberFormat="1" applyFill="1" applyBorder="1">
      <alignment vertical="center"/>
    </xf>
    <xf numFmtId="0" fontId="2" fillId="0" borderId="13" xfId="1" applyFill="1" applyBorder="1">
      <alignment vertical="center"/>
    </xf>
    <xf numFmtId="38" fontId="0" fillId="0" borderId="8" xfId="2" applyFont="1" applyFill="1" applyBorder="1">
      <alignment vertical="center"/>
    </xf>
    <xf numFmtId="38" fontId="0" fillId="0" borderId="0" xfId="2" applyFont="1" applyFill="1">
      <alignment vertical="center"/>
    </xf>
    <xf numFmtId="38" fontId="2" fillId="0" borderId="0" xfId="1" applyNumberFormat="1" applyFont="1" applyFill="1">
      <alignment vertical="center"/>
    </xf>
    <xf numFmtId="0" fontId="2" fillId="0" borderId="0" xfId="1" applyFill="1" applyAlignment="1">
      <alignment horizontal="left" vertical="center" indent="1"/>
    </xf>
    <xf numFmtId="177" fontId="2" fillId="4" borderId="1" xfId="1" applyNumberFormat="1" applyFont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 textRotation="255"/>
    </xf>
    <xf numFmtId="0" fontId="2" fillId="2" borderId="2" xfId="1" applyFill="1" applyBorder="1" applyAlignment="1">
      <alignment horizontal="center" vertical="center" textRotation="255"/>
    </xf>
    <xf numFmtId="0" fontId="7" fillId="0" borderId="0" xfId="1" applyFont="1" applyAlignment="1">
      <alignment horizontal="left" vertical="center"/>
    </xf>
    <xf numFmtId="0" fontId="2" fillId="4" borderId="10" xfId="1" applyFill="1" applyBorder="1" applyAlignment="1">
      <alignment horizontal="center" vertical="center" textRotation="255"/>
    </xf>
    <xf numFmtId="0" fontId="2" fillId="4" borderId="9" xfId="1" applyFill="1" applyBorder="1" applyAlignment="1">
      <alignment horizontal="center" vertical="center" textRotation="255"/>
    </xf>
    <xf numFmtId="0" fontId="2" fillId="4" borderId="2" xfId="1" applyFill="1" applyBorder="1" applyAlignment="1">
      <alignment horizontal="center" vertical="center" textRotation="255"/>
    </xf>
    <xf numFmtId="0" fontId="2" fillId="6" borderId="10" xfId="1" applyFill="1" applyBorder="1" applyAlignment="1">
      <alignment horizontal="center" vertical="center" textRotation="255"/>
    </xf>
    <xf numFmtId="0" fontId="2" fillId="6" borderId="9" xfId="1" applyFill="1" applyBorder="1" applyAlignment="1">
      <alignment horizontal="center" vertical="center" textRotation="255"/>
    </xf>
    <xf numFmtId="0" fontId="2" fillId="6" borderId="2" xfId="1" applyFill="1" applyBorder="1" applyAlignment="1">
      <alignment horizontal="center" vertical="center" textRotation="255"/>
    </xf>
    <xf numFmtId="0" fontId="2" fillId="5" borderId="1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textRotation="255"/>
    </xf>
    <xf numFmtId="0" fontId="2" fillId="2" borderId="9" xfId="1" applyNumberFormat="1" applyFont="1" applyFill="1" applyBorder="1" applyAlignment="1">
      <alignment horizontal="center" vertical="center" textRotation="255"/>
    </xf>
    <xf numFmtId="0" fontId="2" fillId="2" borderId="2" xfId="1" applyNumberFormat="1" applyFont="1" applyFill="1" applyBorder="1" applyAlignment="1">
      <alignment horizontal="center" vertical="center" textRotation="255"/>
    </xf>
    <xf numFmtId="0" fontId="2" fillId="4" borderId="10" xfId="1" applyNumberFormat="1" applyFont="1" applyFill="1" applyBorder="1" applyAlignment="1">
      <alignment horizontal="center" vertical="center" textRotation="255"/>
    </xf>
    <xf numFmtId="0" fontId="2" fillId="4" borderId="9" xfId="1" applyNumberFormat="1" applyFont="1" applyFill="1" applyBorder="1" applyAlignment="1">
      <alignment horizontal="center" vertical="center" textRotation="255"/>
    </xf>
    <xf numFmtId="0" fontId="2" fillId="4" borderId="2" xfId="1" applyNumberFormat="1" applyFont="1" applyFill="1" applyBorder="1" applyAlignment="1">
      <alignment horizontal="center" vertical="center" textRotation="255"/>
    </xf>
    <xf numFmtId="0" fontId="2" fillId="10" borderId="10" xfId="1" applyNumberFormat="1" applyFont="1" applyFill="1" applyBorder="1" applyAlignment="1">
      <alignment horizontal="center" vertical="center" textRotation="255"/>
    </xf>
    <xf numFmtId="0" fontId="2" fillId="10" borderId="9" xfId="1" applyNumberFormat="1" applyFont="1" applyFill="1" applyBorder="1" applyAlignment="1">
      <alignment horizontal="center" vertical="center" textRotation="255"/>
    </xf>
    <xf numFmtId="0" fontId="2" fillId="10" borderId="2" xfId="1" applyNumberFormat="1" applyFont="1" applyFill="1" applyBorder="1" applyAlignment="1">
      <alignment horizontal="center" vertical="center" textRotation="255"/>
    </xf>
    <xf numFmtId="0" fontId="2" fillId="0" borderId="0" xfId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0" fontId="2" fillId="0" borderId="10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10" fontId="2" fillId="0" borderId="10" xfId="1" applyNumberFormat="1" applyFill="1" applyBorder="1" applyAlignment="1">
      <alignment horizontal="center" vertical="center"/>
    </xf>
    <xf numFmtId="10" fontId="2" fillId="0" borderId="9" xfId="1" applyNumberFormat="1" applyFill="1" applyBorder="1" applyAlignment="1">
      <alignment horizontal="center" vertical="center"/>
    </xf>
    <xf numFmtId="10" fontId="2" fillId="0" borderId="10" xfId="1" applyNumberFormat="1" applyFill="1" applyBorder="1" applyAlignment="1">
      <alignment horizontal="center" vertical="center" wrapText="1"/>
    </xf>
    <xf numFmtId="10" fontId="2" fillId="0" borderId="9" xfId="1" applyNumberFormat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0" fontId="0" fillId="8" borderId="0" xfId="0" applyFill="1" applyAlignment="1">
      <alignment vertical="top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36"/>
  <sheetViews>
    <sheetView workbookViewId="0">
      <selection activeCell="E33" sqref="E33"/>
    </sheetView>
  </sheetViews>
  <sheetFormatPr defaultRowHeight="13.2" x14ac:dyDescent="0.2"/>
  <sheetData>
    <row r="1" spans="1:2" x14ac:dyDescent="0.2">
      <c r="A1" t="s">
        <v>28</v>
      </c>
      <c r="B1" t="s">
        <v>13</v>
      </c>
    </row>
    <row r="2" spans="1:2" x14ac:dyDescent="0.2">
      <c r="A2" s="21">
        <v>1</v>
      </c>
      <c r="B2" s="22">
        <v>1016</v>
      </c>
    </row>
    <row r="3" spans="1:2" x14ac:dyDescent="0.2">
      <c r="A3" s="21">
        <v>2</v>
      </c>
      <c r="B3" s="22">
        <v>1942</v>
      </c>
    </row>
    <row r="4" spans="1:2" x14ac:dyDescent="0.2">
      <c r="A4" s="21">
        <v>3</v>
      </c>
      <c r="B4" s="22">
        <v>2844</v>
      </c>
    </row>
    <row r="5" spans="1:2" x14ac:dyDescent="0.2">
      <c r="A5" s="21">
        <v>4</v>
      </c>
      <c r="B5" s="22">
        <v>3724</v>
      </c>
    </row>
    <row r="6" spans="1:2" x14ac:dyDescent="0.2">
      <c r="A6" s="21">
        <v>5</v>
      </c>
      <c r="B6" s="22">
        <v>4580</v>
      </c>
    </row>
    <row r="7" spans="1:2" x14ac:dyDescent="0.2">
      <c r="A7" s="21">
        <v>6</v>
      </c>
      <c r="B7" s="22">
        <v>5426</v>
      </c>
    </row>
    <row r="8" spans="1:2" x14ac:dyDescent="0.2">
      <c r="A8" s="21">
        <v>7</v>
      </c>
      <c r="B8" s="22">
        <v>6240</v>
      </c>
    </row>
    <row r="9" spans="1:2" x14ac:dyDescent="0.2">
      <c r="A9" s="21">
        <v>8</v>
      </c>
      <c r="B9" s="22">
        <v>7031</v>
      </c>
    </row>
    <row r="10" spans="1:2" x14ac:dyDescent="0.2">
      <c r="A10" s="21">
        <v>9</v>
      </c>
      <c r="B10" s="22">
        <v>7799</v>
      </c>
    </row>
    <row r="11" spans="1:2" x14ac:dyDescent="0.2">
      <c r="A11" s="21">
        <v>10</v>
      </c>
      <c r="B11" s="22">
        <v>8544</v>
      </c>
    </row>
    <row r="12" spans="1:2" x14ac:dyDescent="0.2">
      <c r="A12" s="21">
        <v>11</v>
      </c>
      <c r="B12" s="22">
        <v>9302</v>
      </c>
    </row>
    <row r="13" spans="1:2" x14ac:dyDescent="0.2">
      <c r="A13" s="21">
        <v>12</v>
      </c>
      <c r="B13" s="22">
        <v>10006</v>
      </c>
    </row>
    <row r="14" spans="1:2" x14ac:dyDescent="0.2">
      <c r="A14" s="21">
        <v>13</v>
      </c>
      <c r="B14" s="22">
        <v>10688</v>
      </c>
    </row>
    <row r="15" spans="1:2" x14ac:dyDescent="0.2">
      <c r="A15" s="21">
        <v>14</v>
      </c>
      <c r="B15" s="22">
        <v>11345</v>
      </c>
    </row>
    <row r="16" spans="1:2" x14ac:dyDescent="0.2">
      <c r="A16" s="21">
        <v>15</v>
      </c>
      <c r="B16" s="22">
        <v>11982</v>
      </c>
    </row>
    <row r="17" spans="1:2" x14ac:dyDescent="0.2">
      <c r="A17" s="21">
        <v>16</v>
      </c>
      <c r="B17" s="22">
        <v>12595</v>
      </c>
    </row>
    <row r="18" spans="1:2" x14ac:dyDescent="0.2">
      <c r="A18" s="21">
        <v>17</v>
      </c>
      <c r="B18" s="22">
        <v>13187</v>
      </c>
    </row>
    <row r="19" spans="1:2" x14ac:dyDescent="0.2">
      <c r="A19" s="21">
        <v>18</v>
      </c>
      <c r="B19" s="22">
        <v>13758</v>
      </c>
    </row>
    <row r="20" spans="1:2" x14ac:dyDescent="0.2">
      <c r="A20" s="21">
        <v>19</v>
      </c>
      <c r="B20" s="22">
        <v>14308</v>
      </c>
    </row>
    <row r="21" spans="1:2" x14ac:dyDescent="0.2">
      <c r="A21" s="21">
        <v>20</v>
      </c>
      <c r="B21" s="22">
        <v>14834</v>
      </c>
    </row>
    <row r="22" spans="1:2" x14ac:dyDescent="0.2">
      <c r="A22" s="21">
        <v>21</v>
      </c>
      <c r="B22" s="22">
        <v>15416</v>
      </c>
    </row>
    <row r="23" spans="1:2" x14ac:dyDescent="0.2">
      <c r="A23" s="21">
        <v>22</v>
      </c>
      <c r="B23" s="22">
        <v>15907</v>
      </c>
    </row>
    <row r="24" spans="1:2" x14ac:dyDescent="0.2">
      <c r="A24" s="21">
        <v>23</v>
      </c>
      <c r="B24" s="22">
        <v>16374</v>
      </c>
    </row>
    <row r="25" spans="1:2" x14ac:dyDescent="0.2">
      <c r="A25" s="21">
        <v>24</v>
      </c>
      <c r="B25" s="22">
        <v>16826</v>
      </c>
    </row>
    <row r="26" spans="1:2" x14ac:dyDescent="0.2">
      <c r="A26" s="21">
        <v>25</v>
      </c>
      <c r="B26" s="22">
        <v>17254</v>
      </c>
    </row>
    <row r="27" spans="1:2" x14ac:dyDescent="0.2">
      <c r="A27" s="21">
        <v>26</v>
      </c>
      <c r="B27" s="22">
        <v>17669</v>
      </c>
    </row>
    <row r="28" spans="1:2" x14ac:dyDescent="0.2">
      <c r="A28" s="21">
        <v>27</v>
      </c>
      <c r="B28" s="22">
        <v>18063</v>
      </c>
    </row>
    <row r="29" spans="1:2" x14ac:dyDescent="0.2">
      <c r="A29" s="21">
        <v>28</v>
      </c>
      <c r="B29" s="22">
        <v>18440</v>
      </c>
    </row>
    <row r="30" spans="1:2" x14ac:dyDescent="0.2">
      <c r="A30" s="21">
        <v>29</v>
      </c>
      <c r="B30" s="22">
        <v>18800</v>
      </c>
    </row>
    <row r="31" spans="1:2" x14ac:dyDescent="0.2">
      <c r="A31" s="21">
        <v>30</v>
      </c>
      <c r="B31" s="22">
        <v>19137</v>
      </c>
    </row>
    <row r="32" spans="1:2" x14ac:dyDescent="0.2">
      <c r="A32" s="21">
        <v>31</v>
      </c>
      <c r="B32" s="22">
        <v>19457</v>
      </c>
    </row>
    <row r="33" spans="1:2" x14ac:dyDescent="0.2">
      <c r="A33" s="21">
        <v>32</v>
      </c>
      <c r="B33" s="22">
        <v>19764</v>
      </c>
    </row>
    <row r="34" spans="1:2" x14ac:dyDescent="0.2">
      <c r="A34" s="21">
        <v>33</v>
      </c>
      <c r="B34" s="22">
        <v>20067</v>
      </c>
    </row>
    <row r="35" spans="1:2" x14ac:dyDescent="0.2">
      <c r="A35" s="21">
        <v>34</v>
      </c>
      <c r="B35" s="22">
        <v>20384</v>
      </c>
    </row>
    <row r="36" spans="1:2" x14ac:dyDescent="0.2">
      <c r="A36" s="21">
        <v>35</v>
      </c>
      <c r="B36" s="22">
        <v>20610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onfig"/>
  <dimension ref="A2:A5"/>
  <sheetViews>
    <sheetView workbookViewId="0"/>
  </sheetViews>
  <sheetFormatPr defaultRowHeight="13.2" x14ac:dyDescent="0.2"/>
  <sheetData>
    <row r="2" spans="1:1" x14ac:dyDescent="0.2">
      <c r="A2" t="b">
        <v>1</v>
      </c>
    </row>
    <row r="3" spans="1:1" x14ac:dyDescent="0.2">
      <c r="A3" t="b">
        <v>1</v>
      </c>
    </row>
    <row r="4" spans="1:1" x14ac:dyDescent="0.2">
      <c r="A4" t="b">
        <v>1</v>
      </c>
    </row>
    <row r="5" spans="1:1" x14ac:dyDescent="0.2">
      <c r="A5" t="b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 tint="0.39997558519241921"/>
  </sheetPr>
  <dimension ref="B1:H17"/>
  <sheetViews>
    <sheetView tabSelected="1" zoomScaleNormal="100" workbookViewId="0"/>
  </sheetViews>
  <sheetFormatPr defaultColWidth="9" defaultRowHeight="22.5" customHeight="1" x14ac:dyDescent="0.2"/>
  <cols>
    <col min="1" max="1" width="5.6640625" style="1" customWidth="1"/>
    <col min="2" max="2" width="3.77734375" style="1" customWidth="1"/>
    <col min="3" max="3" width="21.21875" style="1" customWidth="1"/>
    <col min="4" max="4" width="21.44140625" style="1" customWidth="1"/>
    <col min="5" max="6" width="21.21875" style="1" customWidth="1"/>
    <col min="7" max="8" width="9.44140625" style="1" bestFit="1" customWidth="1"/>
    <col min="9" max="16384" width="9" style="1"/>
  </cols>
  <sheetData>
    <row r="1" spans="2:8" ht="22.5" customHeight="1" x14ac:dyDescent="0.2">
      <c r="B1" s="85" t="s">
        <v>21</v>
      </c>
      <c r="C1" s="85"/>
      <c r="D1" s="85"/>
    </row>
    <row r="2" spans="2:8" ht="22.5" customHeight="1" x14ac:dyDescent="0.2">
      <c r="B2" s="29"/>
      <c r="C2" s="29"/>
      <c r="D2" s="29"/>
    </row>
    <row r="3" spans="2:8" ht="33.75" customHeight="1" x14ac:dyDescent="0.2">
      <c r="B3" s="89" t="s">
        <v>45</v>
      </c>
      <c r="C3" s="24" t="s">
        <v>30</v>
      </c>
      <c r="D3" s="19" t="s">
        <v>20</v>
      </c>
      <c r="E3" s="19" t="s">
        <v>19</v>
      </c>
      <c r="F3" s="19" t="s">
        <v>79</v>
      </c>
    </row>
    <row r="4" spans="2:8" ht="33.75" customHeight="1" x14ac:dyDescent="0.2">
      <c r="B4" s="90"/>
      <c r="C4" s="23" t="s">
        <v>29</v>
      </c>
      <c r="D4" s="16" t="s">
        <v>24</v>
      </c>
      <c r="E4" s="16" t="s">
        <v>19</v>
      </c>
      <c r="F4" s="16" t="s">
        <v>79</v>
      </c>
    </row>
    <row r="5" spans="2:8" ht="22.5" customHeight="1" x14ac:dyDescent="0.2">
      <c r="B5" s="90"/>
      <c r="C5" s="20" t="s">
        <v>35</v>
      </c>
      <c r="D5" s="26">
        <v>50526</v>
      </c>
      <c r="E5" s="26">
        <f>$D$5</f>
        <v>50526</v>
      </c>
      <c r="F5" s="26">
        <f>$D$5</f>
        <v>50526</v>
      </c>
    </row>
    <row r="6" spans="2:8" ht="22.5" customHeight="1" x14ac:dyDescent="0.2">
      <c r="B6" s="91"/>
      <c r="C6" s="20" t="s">
        <v>34</v>
      </c>
      <c r="D6" s="27" t="s">
        <v>33</v>
      </c>
      <c r="E6" s="27" t="s">
        <v>33</v>
      </c>
      <c r="F6" s="27" t="s">
        <v>33</v>
      </c>
    </row>
    <row r="7" spans="2:8" ht="22.5" customHeight="1" x14ac:dyDescent="0.2">
      <c r="B7" s="86" t="s">
        <v>46</v>
      </c>
      <c r="C7" s="12" t="s">
        <v>25</v>
      </c>
      <c r="D7" s="14">
        <v>25912549</v>
      </c>
      <c r="E7" s="14">
        <v>25912549</v>
      </c>
      <c r="F7" s="14">
        <f>$D$7</f>
        <v>25912549</v>
      </c>
    </row>
    <row r="8" spans="2:8" ht="22.5" customHeight="1" x14ac:dyDescent="0.2">
      <c r="B8" s="87"/>
      <c r="C8" s="11" t="s">
        <v>26</v>
      </c>
      <c r="D8" s="15"/>
      <c r="E8" s="15">
        <f>$D$8</f>
        <v>0</v>
      </c>
      <c r="F8" s="15">
        <f>$D$8</f>
        <v>0</v>
      </c>
    </row>
    <row r="9" spans="2:8" ht="22.5" customHeight="1" x14ac:dyDescent="0.2">
      <c r="B9" s="88"/>
      <c r="C9" s="9" t="s">
        <v>18</v>
      </c>
      <c r="D9" s="18">
        <v>1.9750000000000001</v>
      </c>
      <c r="E9" s="18">
        <v>0.57499999999999996</v>
      </c>
      <c r="F9" s="18">
        <v>0.875</v>
      </c>
    </row>
    <row r="10" spans="2:8" ht="22.5" customHeight="1" x14ac:dyDescent="0.2">
      <c r="B10" s="83" t="s">
        <v>15</v>
      </c>
      <c r="C10" s="8" t="s">
        <v>14</v>
      </c>
      <c r="D10" s="28" t="s">
        <v>49</v>
      </c>
      <c r="E10" s="38">
        <v>43200</v>
      </c>
      <c r="F10" s="38"/>
    </row>
    <row r="11" spans="2:8" ht="22.5" customHeight="1" x14ac:dyDescent="0.2">
      <c r="B11" s="83"/>
      <c r="C11" s="7" t="s">
        <v>13</v>
      </c>
      <c r="D11" s="28" t="s">
        <v>49</v>
      </c>
      <c r="E11" s="28"/>
      <c r="F11" s="28"/>
      <c r="H11" s="3"/>
    </row>
    <row r="12" spans="2:8" ht="22.5" customHeight="1" x14ac:dyDescent="0.2">
      <c r="B12" s="83"/>
      <c r="C12" s="7" t="s">
        <v>11</v>
      </c>
      <c r="D12" s="28" t="s">
        <v>49</v>
      </c>
      <c r="E12" s="28"/>
      <c r="F12" s="28"/>
    </row>
    <row r="13" spans="2:8" ht="22.5" customHeight="1" x14ac:dyDescent="0.2">
      <c r="B13" s="83"/>
      <c r="C13" s="7" t="s">
        <v>12</v>
      </c>
      <c r="D13" s="28" t="s">
        <v>50</v>
      </c>
      <c r="E13" s="17"/>
      <c r="F13" s="17"/>
    </row>
    <row r="14" spans="2:8" ht="22.5" customHeight="1" x14ac:dyDescent="0.2">
      <c r="B14" s="83"/>
      <c r="C14" s="7" t="s">
        <v>10</v>
      </c>
      <c r="D14" s="28" t="s">
        <v>50</v>
      </c>
      <c r="E14" s="17">
        <v>18000</v>
      </c>
      <c r="F14" s="17">
        <v>180000</v>
      </c>
    </row>
    <row r="15" spans="2:8" s="3" customFormat="1" ht="22.5" customHeight="1" x14ac:dyDescent="0.2">
      <c r="B15" s="84"/>
      <c r="C15" s="7" t="s">
        <v>9</v>
      </c>
      <c r="D15" s="28" t="s">
        <v>50</v>
      </c>
      <c r="E15" s="17"/>
      <c r="F15" s="17"/>
      <c r="G15" s="1"/>
      <c r="H15" s="1"/>
    </row>
    <row r="16" spans="2:8" ht="22.5" customHeight="1" x14ac:dyDescent="0.2">
      <c r="B16" s="83" t="s">
        <v>27</v>
      </c>
      <c r="C16" s="7" t="s">
        <v>8</v>
      </c>
      <c r="D16" s="28" t="s">
        <v>50</v>
      </c>
      <c r="E16" s="17"/>
      <c r="F16" s="17"/>
    </row>
    <row r="17" spans="2:6" ht="22.5" customHeight="1" x14ac:dyDescent="0.2">
      <c r="B17" s="84"/>
      <c r="C17" s="7" t="s">
        <v>7</v>
      </c>
      <c r="D17" s="28" t="s">
        <v>50</v>
      </c>
      <c r="E17" s="17"/>
      <c r="F17" s="17"/>
    </row>
  </sheetData>
  <dataConsolidate/>
  <mergeCells count="5">
    <mergeCell ref="B16:B17"/>
    <mergeCell ref="B1:D1"/>
    <mergeCell ref="B10:B15"/>
    <mergeCell ref="B7:B9"/>
    <mergeCell ref="B3:B6"/>
  </mergeCells>
  <phoneticPr fontId="1"/>
  <dataValidations count="1">
    <dataValidation type="list" allowBlank="1" showInputMessage="1" showErrorMessage="1" sqref="D6:F6" xr:uid="{00000000-0002-0000-0200-000000000000}">
      <formula1>"西暦,和暦"</formula1>
    </dataValidation>
  </dataValidations>
  <pageMargins left="0.39370078740157483" right="0.39370078740157483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9"/>
  <sheetViews>
    <sheetView showGridLines="0" topLeftCell="A4" zoomScaleNormal="100" zoomScaleSheetLayoutView="100" workbookViewId="0">
      <selection activeCell="E4" sqref="E4"/>
    </sheetView>
  </sheetViews>
  <sheetFormatPr defaultColWidth="25" defaultRowHeight="30" customHeight="1" x14ac:dyDescent="0.2"/>
  <cols>
    <col min="1" max="1" width="3.77734375" style="44" customWidth="1"/>
    <col min="2" max="16384" width="25" style="44"/>
  </cols>
  <sheetData>
    <row r="1" spans="1:6" ht="30" customHeight="1" x14ac:dyDescent="0.2">
      <c r="B1" s="45" t="s">
        <v>47</v>
      </c>
      <c r="C1" s="45"/>
    </row>
    <row r="2" spans="1:6" ht="45" customHeight="1" x14ac:dyDescent="0.2">
      <c r="A2" s="92"/>
      <c r="B2" s="92"/>
      <c r="C2" s="46" t="s">
        <v>51</v>
      </c>
      <c r="D2" s="47" t="s">
        <v>52</v>
      </c>
      <c r="E2" s="47" t="s">
        <v>78</v>
      </c>
      <c r="F2" s="48"/>
    </row>
    <row r="3" spans="1:6" ht="45" customHeight="1" x14ac:dyDescent="0.2">
      <c r="A3" s="96" t="s">
        <v>41</v>
      </c>
      <c r="B3" s="49" t="s">
        <v>62</v>
      </c>
      <c r="C3" s="49" t="s">
        <v>63</v>
      </c>
      <c r="D3" s="49" t="s">
        <v>63</v>
      </c>
      <c r="E3" s="49" t="s">
        <v>63</v>
      </c>
      <c r="F3" s="48"/>
    </row>
    <row r="4" spans="1:6" ht="30" customHeight="1" x14ac:dyDescent="0.2">
      <c r="A4" s="97"/>
      <c r="B4" s="50" t="s">
        <v>36</v>
      </c>
      <c r="C4" s="82">
        <v>1.975E-2</v>
      </c>
      <c r="D4" s="82">
        <v>5.7499999999999999E-3</v>
      </c>
      <c r="E4" s="82">
        <v>8.7500000000000008E-3</v>
      </c>
      <c r="F4" s="48"/>
    </row>
    <row r="5" spans="1:6" ht="30" customHeight="1" x14ac:dyDescent="0.2">
      <c r="A5" s="97"/>
      <c r="B5" s="50" t="s">
        <v>17</v>
      </c>
      <c r="C5" s="49" t="s">
        <v>64</v>
      </c>
      <c r="D5" s="49" t="s">
        <v>64</v>
      </c>
      <c r="E5" s="49" t="s">
        <v>64</v>
      </c>
      <c r="F5" s="48"/>
    </row>
    <row r="6" spans="1:6" ht="30" customHeight="1" x14ac:dyDescent="0.2">
      <c r="A6" s="97"/>
      <c r="B6" s="50" t="s">
        <v>44</v>
      </c>
      <c r="C6" s="49" t="s">
        <v>65</v>
      </c>
      <c r="D6" s="49" t="s">
        <v>66</v>
      </c>
      <c r="E6" s="49" t="s">
        <v>80</v>
      </c>
      <c r="F6" s="48"/>
    </row>
    <row r="7" spans="1:6" ht="30" customHeight="1" x14ac:dyDescent="0.2">
      <c r="A7" s="98"/>
      <c r="B7" s="50" t="s">
        <v>23</v>
      </c>
      <c r="C7" s="49" t="s">
        <v>53</v>
      </c>
      <c r="D7" s="49" t="s">
        <v>53</v>
      </c>
      <c r="E7" s="49" t="s">
        <v>53</v>
      </c>
      <c r="F7" s="48"/>
    </row>
    <row r="8" spans="1:6" ht="30" customHeight="1" x14ac:dyDescent="0.2">
      <c r="A8" s="99" t="s">
        <v>42</v>
      </c>
      <c r="B8" s="50" t="s">
        <v>43</v>
      </c>
      <c r="C8" s="50" t="s">
        <v>67</v>
      </c>
      <c r="D8" s="50" t="s">
        <v>68</v>
      </c>
      <c r="E8" s="50" t="s">
        <v>81</v>
      </c>
      <c r="F8" s="48"/>
    </row>
    <row r="9" spans="1:6" ht="30" customHeight="1" x14ac:dyDescent="0.2">
      <c r="A9" s="100"/>
      <c r="B9" s="51" t="s">
        <v>6</v>
      </c>
      <c r="C9" s="51" t="s">
        <v>53</v>
      </c>
      <c r="D9" s="51" t="s">
        <v>69</v>
      </c>
      <c r="E9" s="51" t="s">
        <v>70</v>
      </c>
      <c r="F9" s="48"/>
    </row>
    <row r="10" spans="1:6" ht="30" customHeight="1" x14ac:dyDescent="0.2">
      <c r="A10" s="100"/>
      <c r="B10" s="52" t="s">
        <v>37</v>
      </c>
      <c r="C10" s="53" t="s">
        <v>67</v>
      </c>
      <c r="D10" s="53" t="s">
        <v>71</v>
      </c>
      <c r="E10" s="53" t="s">
        <v>82</v>
      </c>
      <c r="F10" s="48"/>
    </row>
    <row r="11" spans="1:6" s="48" customFormat="1" ht="30" customHeight="1" x14ac:dyDescent="0.2">
      <c r="A11" s="101"/>
      <c r="B11" s="54" t="s">
        <v>16</v>
      </c>
      <c r="C11" s="54" t="s">
        <v>53</v>
      </c>
      <c r="D11" s="55" t="s">
        <v>72</v>
      </c>
      <c r="E11" s="55" t="s">
        <v>83</v>
      </c>
    </row>
    <row r="12" spans="1:6" ht="22.5" customHeight="1" x14ac:dyDescent="0.2">
      <c r="A12" s="93" t="s">
        <v>40</v>
      </c>
      <c r="B12" s="56" t="s">
        <v>14</v>
      </c>
      <c r="C12" s="56" t="s">
        <v>53</v>
      </c>
      <c r="D12" s="56" t="s">
        <v>73</v>
      </c>
      <c r="E12" s="56" t="s">
        <v>54</v>
      </c>
      <c r="F12" s="48"/>
    </row>
    <row r="13" spans="1:6" ht="22.5" customHeight="1" x14ac:dyDescent="0.2">
      <c r="A13" s="94"/>
      <c r="B13" s="56" t="s">
        <v>13</v>
      </c>
      <c r="C13" s="56" t="s">
        <v>53</v>
      </c>
      <c r="D13" s="56" t="s">
        <v>74</v>
      </c>
      <c r="E13" s="56" t="s">
        <v>74</v>
      </c>
      <c r="F13" s="48"/>
    </row>
    <row r="14" spans="1:6" ht="22.5" customHeight="1" x14ac:dyDescent="0.2">
      <c r="A14" s="94"/>
      <c r="B14" s="56" t="s">
        <v>11</v>
      </c>
      <c r="C14" s="56" t="s">
        <v>53</v>
      </c>
      <c r="D14" s="56" t="s">
        <v>75</v>
      </c>
      <c r="E14" s="56" t="s">
        <v>75</v>
      </c>
      <c r="F14" s="48"/>
    </row>
    <row r="15" spans="1:6" ht="22.5" customHeight="1" x14ac:dyDescent="0.2">
      <c r="A15" s="94"/>
      <c r="B15" s="56" t="s">
        <v>12</v>
      </c>
      <c r="C15" s="56" t="s">
        <v>53</v>
      </c>
      <c r="D15" s="56" t="s">
        <v>55</v>
      </c>
      <c r="E15" s="56" t="s">
        <v>55</v>
      </c>
      <c r="F15" s="48"/>
    </row>
    <row r="16" spans="1:6" ht="22.5" customHeight="1" x14ac:dyDescent="0.2">
      <c r="A16" s="94"/>
      <c r="B16" s="56" t="s">
        <v>22</v>
      </c>
      <c r="C16" s="56" t="s">
        <v>53</v>
      </c>
      <c r="D16" s="56" t="s">
        <v>75</v>
      </c>
      <c r="E16" s="56" t="s">
        <v>56</v>
      </c>
      <c r="F16" s="48"/>
    </row>
    <row r="17" spans="1:6" s="48" customFormat="1" ht="22.5" customHeight="1" x14ac:dyDescent="0.2">
      <c r="A17" s="94"/>
      <c r="B17" s="56" t="s">
        <v>9</v>
      </c>
      <c r="C17" s="56" t="s">
        <v>53</v>
      </c>
      <c r="D17" s="56" t="s">
        <v>55</v>
      </c>
      <c r="E17" s="56" t="s">
        <v>55</v>
      </c>
    </row>
    <row r="18" spans="1:6" ht="22.5" customHeight="1" x14ac:dyDescent="0.2">
      <c r="A18" s="94"/>
      <c r="B18" s="56" t="s">
        <v>8</v>
      </c>
      <c r="C18" s="56" t="s">
        <v>53</v>
      </c>
      <c r="D18" s="56" t="s">
        <v>55</v>
      </c>
      <c r="E18" s="56" t="s">
        <v>55</v>
      </c>
      <c r="F18" s="48"/>
    </row>
    <row r="19" spans="1:6" ht="22.5" customHeight="1" x14ac:dyDescent="0.2">
      <c r="A19" s="95"/>
      <c r="B19" s="56" t="s">
        <v>7</v>
      </c>
      <c r="C19" s="56" t="s">
        <v>53</v>
      </c>
      <c r="D19" s="56" t="s">
        <v>55</v>
      </c>
      <c r="E19" s="56" t="s">
        <v>55</v>
      </c>
      <c r="F19" s="48"/>
    </row>
  </sheetData>
  <mergeCells count="4">
    <mergeCell ref="A2:B2"/>
    <mergeCell ref="A12:A19"/>
    <mergeCell ref="A3:A7"/>
    <mergeCell ref="A8:A11"/>
  </mergeCells>
  <phoneticPr fontId="1"/>
  <printOptions verticalCentered="1"/>
  <pageMargins left="0.9055118110236221" right="0.70866141732283472" top="0.55118110236220474" bottom="0.55118110236220474" header="0.31496062992125984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BJ30"/>
  <sheetViews>
    <sheetView showGridLines="0" zoomScaleNormal="100" zoomScaleSheetLayoutView="100" workbookViewId="0">
      <pane xSplit="8" ySplit="17" topLeftCell="I18" activePane="bottomRight" state="frozen"/>
      <selection pane="topRight"/>
      <selection pane="bottomLeft"/>
      <selection pane="bottomRight" activeCell="B7" sqref="B7"/>
    </sheetView>
  </sheetViews>
  <sheetFormatPr defaultColWidth="9" defaultRowHeight="13.2" x14ac:dyDescent="0.2"/>
  <cols>
    <col min="1" max="1" width="1.21875" style="1" customWidth="1"/>
    <col min="2" max="2" width="15" style="1" customWidth="1"/>
    <col min="3" max="3" width="12.44140625" style="1" customWidth="1"/>
    <col min="4" max="4" width="6.21875" style="1" customWidth="1"/>
    <col min="5" max="5" width="10" style="1" customWidth="1"/>
    <col min="6" max="6" width="6.21875" style="1" customWidth="1"/>
    <col min="7" max="7" width="12.44140625" style="1" customWidth="1"/>
    <col min="8" max="8" width="1.21875" style="32" customWidth="1"/>
    <col min="9" max="9" width="3.77734375" style="1" customWidth="1"/>
    <col min="10" max="10" width="15" style="1" customWidth="1"/>
    <col min="11" max="11" width="12.44140625" style="1" customWidth="1"/>
    <col min="12" max="12" width="6.21875" style="1" customWidth="1"/>
    <col min="13" max="13" width="10" style="1" customWidth="1"/>
    <col min="14" max="14" width="6.21875" style="1" customWidth="1"/>
    <col min="15" max="15" width="12.44140625" style="1" customWidth="1"/>
    <col min="16" max="16" width="2.44140625" style="1" customWidth="1"/>
    <col min="17" max="17" width="11.33203125" style="1" bestFit="1" customWidth="1"/>
    <col min="18" max="18" width="3.77734375" style="1" customWidth="1"/>
    <col min="19" max="19" width="15" style="1" customWidth="1"/>
    <col min="20" max="20" width="12.44140625" style="1" customWidth="1"/>
    <col min="21" max="21" width="6.21875" style="1" customWidth="1"/>
    <col min="22" max="22" width="10" style="1" customWidth="1"/>
    <col min="23" max="23" width="6.21875" style="1" customWidth="1"/>
    <col min="24" max="24" width="12.44140625" style="1" customWidth="1"/>
    <col min="25" max="25" width="2.44140625" style="1" customWidth="1"/>
    <col min="26" max="26" width="11.33203125" style="1" bestFit="1" customWidth="1"/>
    <col min="27" max="27" width="3.77734375" style="1" customWidth="1"/>
    <col min="28" max="28" width="15" style="1" customWidth="1"/>
    <col min="29" max="29" width="12.44140625" style="1" customWidth="1"/>
    <col min="30" max="30" width="6.21875" style="1" customWidth="1"/>
    <col min="31" max="31" width="10" style="1" customWidth="1"/>
    <col min="32" max="32" width="6.21875" style="1" customWidth="1"/>
    <col min="33" max="33" width="12.44140625" style="1" customWidth="1"/>
    <col min="34" max="34" width="2.44140625" style="1" customWidth="1"/>
    <col min="35" max="35" width="11.33203125" style="1" bestFit="1" customWidth="1"/>
    <col min="36" max="36" width="3.77734375" style="1" customWidth="1"/>
    <col min="37" max="37" width="15" style="1" customWidth="1"/>
    <col min="38" max="38" width="12.44140625" style="1" customWidth="1"/>
    <col min="39" max="39" width="6.21875" style="1" customWidth="1"/>
    <col min="40" max="40" width="10" style="1" customWidth="1"/>
    <col min="41" max="41" width="6.21875" style="1" customWidth="1"/>
    <col min="42" max="42" width="12.44140625" style="1" customWidth="1"/>
    <col min="43" max="43" width="2.44140625" style="1" customWidth="1"/>
    <col min="44" max="44" width="11.33203125" style="1" customWidth="1"/>
    <col min="45" max="45" width="3.77734375" style="1" customWidth="1"/>
    <col min="46" max="46" width="15" style="1" customWidth="1"/>
    <col min="47" max="47" width="12.44140625" style="1" customWidth="1"/>
    <col min="48" max="48" width="6.21875" style="1" customWidth="1"/>
    <col min="49" max="49" width="10" style="1" customWidth="1"/>
    <col min="50" max="50" width="6.21875" style="1" customWidth="1"/>
    <col min="51" max="51" width="12.44140625" style="1" customWidth="1"/>
    <col min="52" max="52" width="2.44140625" style="1" customWidth="1"/>
    <col min="53" max="53" width="11.33203125" style="1" bestFit="1" customWidth="1"/>
    <col min="54" max="54" width="3.77734375" style="39" customWidth="1"/>
    <col min="55" max="55" width="15" style="39" customWidth="1"/>
    <col min="56" max="56" width="12.44140625" style="39" customWidth="1"/>
    <col min="57" max="57" width="6.21875" style="39" customWidth="1"/>
    <col min="58" max="58" width="10" style="39" customWidth="1"/>
    <col min="59" max="59" width="6.21875" style="39" customWidth="1"/>
    <col min="60" max="60" width="12.44140625" style="39" customWidth="1"/>
    <col min="61" max="61" width="2.44140625" style="39" customWidth="1"/>
    <col min="62" max="62" width="11.33203125" style="39" bestFit="1" customWidth="1"/>
    <col min="63" max="16384" width="9" style="1"/>
  </cols>
  <sheetData>
    <row r="1" spans="1:62" ht="22.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</row>
    <row r="2" spans="1:62" ht="22.5" customHeight="1" x14ac:dyDescent="0.2">
      <c r="B2" s="6" t="s">
        <v>39</v>
      </c>
      <c r="E2" s="30"/>
    </row>
    <row r="3" spans="1:62" ht="22.5" customHeight="1" x14ac:dyDescent="0.2">
      <c r="B3" s="81" t="s">
        <v>77</v>
      </c>
      <c r="C3" s="32"/>
      <c r="D3" s="32"/>
      <c r="E3" s="32"/>
      <c r="F3" s="32"/>
      <c r="G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</row>
    <row r="4" spans="1:62" ht="22.5" customHeight="1" x14ac:dyDescent="0.2">
      <c r="B4" s="65"/>
      <c r="C4" s="4" t="s">
        <v>5</v>
      </c>
      <c r="D4" s="4" t="s">
        <v>4</v>
      </c>
      <c r="E4" s="4" t="s">
        <v>3</v>
      </c>
      <c r="F4" s="4" t="s">
        <v>2</v>
      </c>
      <c r="G4" s="4" t="s">
        <v>1</v>
      </c>
      <c r="H4" s="33"/>
      <c r="I4" s="32"/>
      <c r="J4" s="65"/>
      <c r="K4" s="4" t="s">
        <v>5</v>
      </c>
      <c r="L4" s="4" t="s">
        <v>4</v>
      </c>
      <c r="M4" s="4" t="s">
        <v>3</v>
      </c>
      <c r="N4" s="4" t="s">
        <v>2</v>
      </c>
      <c r="O4" s="4" t="s">
        <v>1</v>
      </c>
      <c r="P4" s="32"/>
      <c r="Q4" s="4" t="s">
        <v>0</v>
      </c>
      <c r="R4" s="32"/>
      <c r="S4" s="65"/>
      <c r="T4" s="4" t="s">
        <v>5</v>
      </c>
      <c r="U4" s="4" t="s">
        <v>4</v>
      </c>
      <c r="V4" s="4" t="s">
        <v>3</v>
      </c>
      <c r="W4" s="4" t="s">
        <v>2</v>
      </c>
      <c r="X4" s="4" t="s">
        <v>1</v>
      </c>
      <c r="Y4" s="32"/>
      <c r="Z4" s="4" t="s">
        <v>0</v>
      </c>
      <c r="AA4" s="32"/>
      <c r="AB4" s="65"/>
      <c r="AC4" s="4"/>
      <c r="AD4" s="4"/>
      <c r="AE4" s="4"/>
      <c r="AF4" s="4"/>
      <c r="AG4" s="4"/>
      <c r="AH4" s="32"/>
      <c r="AI4" s="4"/>
      <c r="AJ4" s="32"/>
      <c r="AK4" s="65"/>
      <c r="AL4" s="4"/>
      <c r="AM4" s="4"/>
      <c r="AN4" s="4"/>
      <c r="AO4" s="4"/>
      <c r="AP4" s="4"/>
      <c r="AQ4" s="32"/>
      <c r="AR4" s="4"/>
      <c r="AS4" s="32"/>
      <c r="AT4" s="65"/>
      <c r="AU4" s="4"/>
      <c r="AV4" s="4"/>
      <c r="AW4" s="4"/>
      <c r="AX4" s="4"/>
      <c r="AY4" s="4"/>
      <c r="AZ4" s="32"/>
      <c r="BA4" s="4"/>
      <c r="BB4" s="32"/>
      <c r="BC4" s="65"/>
      <c r="BD4" s="4"/>
      <c r="BE4" s="4"/>
      <c r="BF4" s="4"/>
      <c r="BG4" s="4"/>
      <c r="BH4" s="4"/>
      <c r="BI4" s="32"/>
      <c r="BJ4" s="4"/>
    </row>
    <row r="5" spans="1:62" ht="22.5" customHeight="1" x14ac:dyDescent="0.2">
      <c r="B5" s="105" t="s">
        <v>51</v>
      </c>
      <c r="C5" s="41">
        <v>25912549</v>
      </c>
      <c r="D5" s="42">
        <v>1.9750000000000001</v>
      </c>
      <c r="E5" s="40">
        <v>129899</v>
      </c>
      <c r="F5" s="43">
        <v>242</v>
      </c>
      <c r="G5" s="41">
        <f t="shared" ref="G5:G8" si="0">IF(F5="","",E5*F5)</f>
        <v>31435558</v>
      </c>
      <c r="H5" s="34"/>
      <c r="I5" s="32"/>
      <c r="J5" s="107" t="s">
        <v>52</v>
      </c>
      <c r="K5" s="41">
        <v>25912549</v>
      </c>
      <c r="L5" s="42">
        <v>0.57499999999999996</v>
      </c>
      <c r="M5" s="40">
        <v>113430</v>
      </c>
      <c r="N5" s="43">
        <v>242</v>
      </c>
      <c r="O5" s="41">
        <f t="shared" ref="O5:O8" si="1">IF(N5="","",M5*N5)</f>
        <v>27450060</v>
      </c>
      <c r="P5" s="32"/>
      <c r="Q5" s="70">
        <f t="shared" ref="Q5:Q9" si="2">IF($G5="","",O5-$G5)</f>
        <v>-3985498</v>
      </c>
      <c r="R5" s="32"/>
      <c r="S5" s="109" t="s">
        <v>78</v>
      </c>
      <c r="T5" s="41">
        <v>25912549</v>
      </c>
      <c r="U5" s="42">
        <v>0.875</v>
      </c>
      <c r="V5" s="40">
        <v>116840</v>
      </c>
      <c r="W5" s="43">
        <v>242</v>
      </c>
      <c r="X5" s="41">
        <f t="shared" ref="X5:X8" si="3">IF(W5="","",V5*W5)</f>
        <v>28275280</v>
      </c>
      <c r="Y5" s="32"/>
      <c r="Z5" s="70">
        <f t="shared" ref="Z5:Z9" si="4">IF($G5="","",X5-$G5)</f>
        <v>-3160278</v>
      </c>
      <c r="AA5" s="32"/>
      <c r="AB5" s="105"/>
      <c r="AC5" s="41"/>
      <c r="AD5" s="42"/>
      <c r="AE5" s="40"/>
      <c r="AF5" s="43"/>
      <c r="AG5" s="41"/>
      <c r="AH5" s="32"/>
      <c r="AI5" s="70"/>
      <c r="AJ5" s="32"/>
      <c r="AK5" s="105"/>
      <c r="AL5" s="41"/>
      <c r="AM5" s="42"/>
      <c r="AN5" s="40"/>
      <c r="AO5" s="43"/>
      <c r="AP5" s="41"/>
      <c r="AQ5" s="32"/>
      <c r="AR5" s="70"/>
      <c r="AS5" s="32"/>
      <c r="AT5" s="105"/>
      <c r="AU5" s="41"/>
      <c r="AV5" s="42"/>
      <c r="AW5" s="40"/>
      <c r="AX5" s="43"/>
      <c r="AY5" s="41"/>
      <c r="AZ5" s="32"/>
      <c r="BA5" s="70"/>
      <c r="BB5" s="32"/>
      <c r="BC5" s="105"/>
      <c r="BD5" s="41"/>
      <c r="BE5" s="42"/>
      <c r="BF5" s="40"/>
      <c r="BG5" s="43"/>
      <c r="BH5" s="41"/>
      <c r="BI5" s="32"/>
      <c r="BJ5" s="70"/>
    </row>
    <row r="6" spans="1:62" ht="22.5" customHeight="1" x14ac:dyDescent="0.2">
      <c r="B6" s="106"/>
      <c r="C6" s="41"/>
      <c r="D6" s="42"/>
      <c r="E6" s="41"/>
      <c r="F6" s="43"/>
      <c r="G6" s="41" t="str">
        <f t="shared" si="0"/>
        <v/>
      </c>
      <c r="H6" s="34"/>
      <c r="I6" s="32"/>
      <c r="J6" s="108"/>
      <c r="K6" s="41"/>
      <c r="L6" s="42"/>
      <c r="M6" s="41"/>
      <c r="N6" s="43"/>
      <c r="O6" s="41" t="str">
        <f t="shared" si="1"/>
        <v/>
      </c>
      <c r="P6" s="32"/>
      <c r="Q6" s="70" t="str">
        <f t="shared" si="2"/>
        <v/>
      </c>
      <c r="R6" s="32"/>
      <c r="S6" s="110"/>
      <c r="T6" s="41"/>
      <c r="U6" s="42"/>
      <c r="V6" s="41"/>
      <c r="W6" s="43"/>
      <c r="X6" s="41" t="str">
        <f t="shared" si="3"/>
        <v/>
      </c>
      <c r="Y6" s="32"/>
      <c r="Z6" s="70" t="str">
        <f t="shared" si="4"/>
        <v/>
      </c>
      <c r="AA6" s="32"/>
      <c r="AB6" s="106"/>
      <c r="AC6" s="41"/>
      <c r="AD6" s="42"/>
      <c r="AE6" s="41"/>
      <c r="AF6" s="43"/>
      <c r="AG6" s="41"/>
      <c r="AH6" s="32"/>
      <c r="AI6" s="70"/>
      <c r="AJ6" s="32"/>
      <c r="AK6" s="106"/>
      <c r="AL6" s="41"/>
      <c r="AM6" s="42"/>
      <c r="AN6" s="41"/>
      <c r="AO6" s="43"/>
      <c r="AP6" s="41"/>
      <c r="AQ6" s="32"/>
      <c r="AR6" s="70"/>
      <c r="AS6" s="32"/>
      <c r="AT6" s="106"/>
      <c r="AU6" s="41"/>
      <c r="AV6" s="42"/>
      <c r="AW6" s="41"/>
      <c r="AX6" s="43"/>
      <c r="AY6" s="41"/>
      <c r="AZ6" s="32"/>
      <c r="BA6" s="70"/>
      <c r="BB6" s="32"/>
      <c r="BC6" s="106"/>
      <c r="BD6" s="41"/>
      <c r="BE6" s="42"/>
      <c r="BF6" s="41"/>
      <c r="BG6" s="43"/>
      <c r="BH6" s="41"/>
      <c r="BI6" s="32"/>
      <c r="BJ6" s="70"/>
    </row>
    <row r="7" spans="1:62" ht="22.5" customHeight="1" x14ac:dyDescent="0.2">
      <c r="B7" s="57">
        <v>1.975E-2</v>
      </c>
      <c r="C7" s="41"/>
      <c r="D7" s="42"/>
      <c r="E7" s="41"/>
      <c r="F7" s="43"/>
      <c r="G7" s="41" t="str">
        <f t="shared" si="0"/>
        <v/>
      </c>
      <c r="H7" s="34"/>
      <c r="I7" s="32"/>
      <c r="J7" s="57">
        <v>5.7499999999999999E-3</v>
      </c>
      <c r="K7" s="41"/>
      <c r="L7" s="42"/>
      <c r="M7" s="41"/>
      <c r="N7" s="43"/>
      <c r="O7" s="41" t="str">
        <f t="shared" si="1"/>
        <v/>
      </c>
      <c r="P7" s="32"/>
      <c r="Q7" s="70" t="str">
        <f t="shared" si="2"/>
        <v/>
      </c>
      <c r="R7" s="32"/>
      <c r="S7" s="57">
        <v>8.7500000000000008E-3</v>
      </c>
      <c r="T7" s="41"/>
      <c r="U7" s="42"/>
      <c r="V7" s="41"/>
      <c r="W7" s="43"/>
      <c r="X7" s="41" t="str">
        <f t="shared" si="3"/>
        <v/>
      </c>
      <c r="Y7" s="32"/>
      <c r="Z7" s="70" t="str">
        <f t="shared" si="4"/>
        <v/>
      </c>
      <c r="AA7" s="32"/>
      <c r="AB7" s="57"/>
      <c r="AC7" s="41"/>
      <c r="AD7" s="42"/>
      <c r="AE7" s="41"/>
      <c r="AF7" s="43"/>
      <c r="AG7" s="41"/>
      <c r="AH7" s="32"/>
      <c r="AI7" s="70"/>
      <c r="AJ7" s="32"/>
      <c r="AK7" s="57"/>
      <c r="AL7" s="41"/>
      <c r="AM7" s="42"/>
      <c r="AN7" s="41"/>
      <c r="AO7" s="43"/>
      <c r="AP7" s="41"/>
      <c r="AQ7" s="32"/>
      <c r="AR7" s="70"/>
      <c r="AS7" s="32"/>
      <c r="AT7" s="57"/>
      <c r="AU7" s="41"/>
      <c r="AV7" s="42"/>
      <c r="AW7" s="41"/>
      <c r="AX7" s="43"/>
      <c r="AY7" s="41"/>
      <c r="AZ7" s="32"/>
      <c r="BA7" s="70"/>
      <c r="BB7" s="32"/>
      <c r="BC7" s="57"/>
      <c r="BD7" s="41"/>
      <c r="BE7" s="42"/>
      <c r="BF7" s="41"/>
      <c r="BG7" s="43"/>
      <c r="BH7" s="41"/>
      <c r="BI7" s="32"/>
      <c r="BJ7" s="70"/>
    </row>
    <row r="8" spans="1:62" ht="22.5" customHeight="1" x14ac:dyDescent="0.2">
      <c r="B8" s="58"/>
      <c r="C8" s="41"/>
      <c r="D8" s="42"/>
      <c r="E8" s="41"/>
      <c r="F8" s="43"/>
      <c r="G8" s="41" t="str">
        <f t="shared" si="0"/>
        <v/>
      </c>
      <c r="H8" s="34"/>
      <c r="I8" s="32"/>
      <c r="J8" s="58"/>
      <c r="K8" s="41"/>
      <c r="L8" s="42"/>
      <c r="M8" s="41"/>
      <c r="N8" s="43"/>
      <c r="O8" s="41" t="str">
        <f t="shared" si="1"/>
        <v/>
      </c>
      <c r="P8" s="32"/>
      <c r="Q8" s="76" t="str">
        <f t="shared" si="2"/>
        <v/>
      </c>
      <c r="R8" s="32"/>
      <c r="S8" s="58"/>
      <c r="T8" s="41"/>
      <c r="U8" s="42"/>
      <c r="V8" s="41"/>
      <c r="W8" s="43"/>
      <c r="X8" s="41" t="str">
        <f t="shared" si="3"/>
        <v/>
      </c>
      <c r="Y8" s="32"/>
      <c r="Z8" s="76" t="str">
        <f t="shared" si="4"/>
        <v/>
      </c>
      <c r="AA8" s="32"/>
      <c r="AB8" s="58"/>
      <c r="AC8" s="41"/>
      <c r="AD8" s="42"/>
      <c r="AE8" s="41"/>
      <c r="AF8" s="43"/>
      <c r="AG8" s="41"/>
      <c r="AH8" s="32"/>
      <c r="AI8" s="76"/>
      <c r="AJ8" s="32"/>
      <c r="AK8" s="58"/>
      <c r="AL8" s="41"/>
      <c r="AM8" s="42"/>
      <c r="AN8" s="41"/>
      <c r="AO8" s="43"/>
      <c r="AP8" s="41"/>
      <c r="AQ8" s="32"/>
      <c r="AR8" s="76"/>
      <c r="AS8" s="32"/>
      <c r="AT8" s="58"/>
      <c r="AU8" s="41"/>
      <c r="AV8" s="42"/>
      <c r="AW8" s="41"/>
      <c r="AX8" s="43"/>
      <c r="AY8" s="41"/>
      <c r="AZ8" s="32"/>
      <c r="BA8" s="76"/>
      <c r="BB8" s="32"/>
      <c r="BC8" s="58"/>
      <c r="BD8" s="41"/>
      <c r="BE8" s="42"/>
      <c r="BF8" s="41"/>
      <c r="BG8" s="43"/>
      <c r="BH8" s="41"/>
      <c r="BI8" s="32"/>
      <c r="BJ8" s="76"/>
    </row>
    <row r="9" spans="1:62" ht="22.5" customHeight="1" x14ac:dyDescent="0.2">
      <c r="B9" s="59" t="s">
        <v>57</v>
      </c>
      <c r="C9" s="60">
        <f>SUM(C5:C8)</f>
        <v>25912549</v>
      </c>
      <c r="D9" s="61"/>
      <c r="E9" s="62"/>
      <c r="F9" s="77"/>
      <c r="G9" s="64">
        <f>SUM(G5:G8)</f>
        <v>31435558</v>
      </c>
      <c r="H9" s="35"/>
      <c r="I9" s="32"/>
      <c r="J9" s="59" t="s">
        <v>57</v>
      </c>
      <c r="K9" s="60">
        <f>SUM(K5:K8)</f>
        <v>25912549</v>
      </c>
      <c r="L9" s="61"/>
      <c r="M9" s="62"/>
      <c r="N9" s="63"/>
      <c r="O9" s="64">
        <f>SUM(O5:O8)</f>
        <v>27450060</v>
      </c>
      <c r="P9" s="32"/>
      <c r="Q9" s="70">
        <f t="shared" si="2"/>
        <v>-3985498</v>
      </c>
      <c r="R9" s="32"/>
      <c r="S9" s="59" t="s">
        <v>57</v>
      </c>
      <c r="T9" s="60">
        <f>SUM(T5:T8)</f>
        <v>25912549</v>
      </c>
      <c r="U9" s="61"/>
      <c r="V9" s="62"/>
      <c r="W9" s="63"/>
      <c r="X9" s="64">
        <f>SUM(X5:X8)</f>
        <v>28275280</v>
      </c>
      <c r="Y9" s="32"/>
      <c r="Z9" s="70">
        <f t="shared" si="4"/>
        <v>-3160278</v>
      </c>
      <c r="AA9" s="32"/>
      <c r="AB9" s="59"/>
      <c r="AC9" s="60"/>
      <c r="AD9" s="61"/>
      <c r="AE9" s="62"/>
      <c r="AF9" s="63"/>
      <c r="AG9" s="64"/>
      <c r="AH9" s="32"/>
      <c r="AI9" s="70"/>
      <c r="AJ9" s="32"/>
      <c r="AK9" s="59"/>
      <c r="AL9" s="60"/>
      <c r="AM9" s="61"/>
      <c r="AN9" s="62"/>
      <c r="AO9" s="63"/>
      <c r="AP9" s="64"/>
      <c r="AQ9" s="32"/>
      <c r="AR9" s="70"/>
      <c r="AS9" s="32"/>
      <c r="AT9" s="59"/>
      <c r="AU9" s="60"/>
      <c r="AV9" s="61"/>
      <c r="AW9" s="62"/>
      <c r="AX9" s="63"/>
      <c r="AY9" s="64"/>
      <c r="AZ9" s="32"/>
      <c r="BA9" s="70"/>
      <c r="BB9" s="32"/>
      <c r="BC9" s="59"/>
      <c r="BD9" s="60"/>
      <c r="BE9" s="61"/>
      <c r="BF9" s="62"/>
      <c r="BG9" s="63"/>
      <c r="BH9" s="64"/>
      <c r="BI9" s="32"/>
      <c r="BJ9" s="70"/>
    </row>
    <row r="10" spans="1:62" ht="22.5" customHeight="1" x14ac:dyDescent="0.2">
      <c r="B10" s="65"/>
      <c r="C10" s="63"/>
      <c r="D10" s="63"/>
      <c r="E10" s="63"/>
      <c r="F10" s="63"/>
      <c r="G10" s="78"/>
      <c r="H10" s="34"/>
      <c r="I10" s="32"/>
      <c r="J10" s="65"/>
      <c r="K10" s="63"/>
      <c r="L10" s="63"/>
      <c r="M10" s="63"/>
      <c r="N10" s="66" t="s">
        <v>31</v>
      </c>
      <c r="O10" s="41">
        <v>480200</v>
      </c>
      <c r="P10" s="32"/>
      <c r="Q10" s="37"/>
      <c r="R10" s="32"/>
      <c r="S10" s="65"/>
      <c r="T10" s="63"/>
      <c r="U10" s="63"/>
      <c r="V10" s="63"/>
      <c r="W10" s="66" t="s">
        <v>31</v>
      </c>
      <c r="X10" s="41">
        <v>631400</v>
      </c>
      <c r="Y10" s="32"/>
      <c r="Z10" s="37"/>
      <c r="AA10" s="32"/>
      <c r="AB10" s="65"/>
      <c r="AC10" s="63"/>
      <c r="AD10" s="63"/>
      <c r="AE10" s="63"/>
      <c r="AF10" s="66"/>
      <c r="AG10" s="41"/>
      <c r="AH10" s="32"/>
      <c r="AI10" s="37"/>
      <c r="AJ10" s="32"/>
      <c r="AK10" s="65"/>
      <c r="AL10" s="63"/>
      <c r="AM10" s="63"/>
      <c r="AN10" s="63"/>
      <c r="AO10" s="66"/>
      <c r="AP10" s="41"/>
      <c r="AQ10" s="32"/>
      <c r="AR10" s="37"/>
      <c r="AS10" s="32"/>
      <c r="AT10" s="65"/>
      <c r="AU10" s="63"/>
      <c r="AV10" s="63"/>
      <c r="AW10" s="63"/>
      <c r="AX10" s="66"/>
      <c r="AY10" s="41"/>
      <c r="AZ10" s="32"/>
      <c r="BA10" s="37"/>
      <c r="BB10" s="32"/>
      <c r="BC10" s="65"/>
      <c r="BD10" s="63"/>
      <c r="BE10" s="63"/>
      <c r="BF10" s="63"/>
      <c r="BG10" s="66"/>
      <c r="BH10" s="41"/>
      <c r="BI10" s="32"/>
      <c r="BJ10" s="37"/>
    </row>
    <row r="11" spans="1:62" ht="22.5" customHeight="1" x14ac:dyDescent="0.2">
      <c r="B11" s="58"/>
      <c r="C11" s="67"/>
      <c r="D11" s="67"/>
      <c r="E11" s="67"/>
      <c r="F11" s="68" t="s">
        <v>32</v>
      </c>
      <c r="G11" s="69">
        <f>SUM(G9:G10)</f>
        <v>31435558</v>
      </c>
      <c r="H11" s="35"/>
      <c r="I11" s="32"/>
      <c r="J11" s="58"/>
      <c r="K11" s="67"/>
      <c r="L11" s="67"/>
      <c r="M11" s="67"/>
      <c r="N11" s="68" t="s">
        <v>32</v>
      </c>
      <c r="O11" s="69">
        <f>SUM(O9:O10)</f>
        <v>27930260</v>
      </c>
      <c r="P11" s="32"/>
      <c r="Q11" s="70">
        <f>IF($G11="","",O11-$G11)</f>
        <v>-3505298</v>
      </c>
      <c r="R11" s="32"/>
      <c r="S11" s="58"/>
      <c r="T11" s="67"/>
      <c r="U11" s="67"/>
      <c r="V11" s="67"/>
      <c r="W11" s="68" t="s">
        <v>32</v>
      </c>
      <c r="X11" s="69">
        <f>SUM(X9:X10)</f>
        <v>28906680</v>
      </c>
      <c r="Y11" s="32"/>
      <c r="Z11" s="70">
        <f>IF($G11="","",X11-$G11)</f>
        <v>-2528878</v>
      </c>
      <c r="AA11" s="32"/>
      <c r="AB11" s="58"/>
      <c r="AC11" s="67"/>
      <c r="AD11" s="67"/>
      <c r="AE11" s="67"/>
      <c r="AF11" s="68"/>
      <c r="AG11" s="69"/>
      <c r="AH11" s="32"/>
      <c r="AI11" s="70"/>
      <c r="AJ11" s="32"/>
      <c r="AK11" s="58"/>
      <c r="AL11" s="67"/>
      <c r="AM11" s="67"/>
      <c r="AN11" s="67"/>
      <c r="AO11" s="68"/>
      <c r="AP11" s="69"/>
      <c r="AQ11" s="32"/>
      <c r="AR11" s="70"/>
      <c r="AS11" s="32"/>
      <c r="AT11" s="58"/>
      <c r="AU11" s="67"/>
      <c r="AV11" s="67"/>
      <c r="AW11" s="67"/>
      <c r="AX11" s="68"/>
      <c r="AY11" s="69"/>
      <c r="AZ11" s="32"/>
      <c r="BA11" s="70"/>
      <c r="BB11" s="32"/>
      <c r="BC11" s="58"/>
      <c r="BD11" s="67"/>
      <c r="BE11" s="67"/>
      <c r="BF11" s="67"/>
      <c r="BG11" s="68"/>
      <c r="BH11" s="69"/>
      <c r="BI11" s="32"/>
      <c r="BJ11" s="70"/>
    </row>
    <row r="12" spans="1:62" ht="11.25" customHeight="1" x14ac:dyDescent="0.2">
      <c r="B12" s="32"/>
      <c r="C12" s="32"/>
      <c r="D12" s="32"/>
      <c r="E12" s="79"/>
      <c r="F12" s="32"/>
      <c r="G12" s="36"/>
      <c r="H12" s="36"/>
      <c r="I12" s="32"/>
      <c r="J12" s="32"/>
      <c r="K12" s="32"/>
      <c r="L12" s="32"/>
      <c r="M12" s="32"/>
      <c r="N12" s="32"/>
      <c r="O12" s="36"/>
      <c r="P12" s="32"/>
      <c r="Q12" s="32"/>
      <c r="R12" s="32"/>
      <c r="S12" s="32"/>
      <c r="T12" s="32"/>
      <c r="U12" s="32"/>
      <c r="V12" s="32"/>
      <c r="W12" s="32"/>
      <c r="X12" s="36"/>
      <c r="Y12" s="32"/>
      <c r="Z12" s="32"/>
      <c r="AA12" s="32"/>
      <c r="AB12" s="32"/>
      <c r="AC12" s="32"/>
      <c r="AD12" s="32"/>
      <c r="AE12" s="32"/>
      <c r="AF12" s="32"/>
      <c r="AG12" s="36"/>
      <c r="AH12" s="32"/>
      <c r="AI12" s="32"/>
      <c r="AJ12" s="32"/>
      <c r="AK12" s="32"/>
      <c r="AL12" s="32"/>
      <c r="AM12" s="32"/>
      <c r="AN12" s="32"/>
      <c r="AO12" s="32"/>
      <c r="AP12" s="36"/>
      <c r="AQ12" s="32"/>
      <c r="AR12" s="32"/>
      <c r="AS12" s="32"/>
      <c r="AT12" s="32"/>
      <c r="AU12" s="32"/>
      <c r="AV12" s="32"/>
      <c r="AW12" s="32"/>
      <c r="AX12" s="32"/>
      <c r="AY12" s="36"/>
      <c r="AZ12" s="32"/>
      <c r="BA12" s="32"/>
      <c r="BB12" s="32"/>
      <c r="BC12" s="32"/>
      <c r="BD12" s="32"/>
      <c r="BE12" s="32"/>
      <c r="BF12" s="32"/>
      <c r="BG12" s="32"/>
      <c r="BH12" s="36"/>
      <c r="BI12" s="32"/>
      <c r="BJ12" s="32"/>
    </row>
    <row r="13" spans="1:62" s="10" customFormat="1" ht="22.5" customHeight="1" x14ac:dyDescent="0.2">
      <c r="B13" s="71"/>
      <c r="C13" s="71"/>
      <c r="D13" s="71"/>
      <c r="E13" s="103" t="s">
        <v>58</v>
      </c>
      <c r="F13" s="103"/>
      <c r="G13" s="72">
        <f>SUM(E5:E8)</f>
        <v>129899</v>
      </c>
      <c r="H13" s="74"/>
      <c r="I13" s="71"/>
      <c r="J13" s="71"/>
      <c r="K13" s="71"/>
      <c r="L13" s="71"/>
      <c r="M13" s="103" t="s">
        <v>58</v>
      </c>
      <c r="N13" s="103"/>
      <c r="O13" s="72">
        <f>SUM(M5:M8)</f>
        <v>113430</v>
      </c>
      <c r="P13" s="71"/>
      <c r="Q13" s="72">
        <f t="shared" ref="Q13:Q15" si="5">IF($G13="","",O13-$G13)</f>
        <v>-16469</v>
      </c>
      <c r="R13" s="71"/>
      <c r="S13" s="71"/>
      <c r="T13" s="71"/>
      <c r="U13" s="71"/>
      <c r="V13" s="103" t="s">
        <v>58</v>
      </c>
      <c r="W13" s="103"/>
      <c r="X13" s="72">
        <f>SUM(V5:V8)</f>
        <v>116840</v>
      </c>
      <c r="Y13" s="71"/>
      <c r="Z13" s="72">
        <f t="shared" ref="Z13:Z15" si="6">IF($G13="","",X13-$G13)</f>
        <v>-13059</v>
      </c>
      <c r="AA13" s="71"/>
      <c r="AB13" s="71"/>
      <c r="AC13" s="71"/>
      <c r="AD13" s="71"/>
      <c r="AE13" s="103"/>
      <c r="AF13" s="103"/>
      <c r="AG13" s="72"/>
      <c r="AH13" s="71"/>
      <c r="AI13" s="72"/>
      <c r="AJ13" s="71"/>
      <c r="AK13" s="71"/>
      <c r="AL13" s="71"/>
      <c r="AM13" s="71"/>
      <c r="AN13" s="103"/>
      <c r="AO13" s="103"/>
      <c r="AP13" s="72"/>
      <c r="AQ13" s="71"/>
      <c r="AR13" s="72"/>
      <c r="AS13" s="71"/>
      <c r="AT13" s="71"/>
      <c r="AU13" s="71"/>
      <c r="AV13" s="71"/>
      <c r="AW13" s="103"/>
      <c r="AX13" s="103"/>
      <c r="AY13" s="72"/>
      <c r="AZ13" s="71"/>
      <c r="BA13" s="72"/>
      <c r="BB13" s="71"/>
      <c r="BC13" s="71"/>
      <c r="BD13" s="71"/>
      <c r="BE13" s="71"/>
      <c r="BF13" s="103"/>
      <c r="BG13" s="103"/>
      <c r="BH13" s="72"/>
      <c r="BI13" s="71"/>
      <c r="BJ13" s="72"/>
    </row>
    <row r="14" spans="1:62" s="10" customFormat="1" ht="22.5" customHeight="1" x14ac:dyDescent="0.2">
      <c r="B14" s="71"/>
      <c r="C14" s="71"/>
      <c r="D14" s="71"/>
      <c r="E14" s="103" t="s">
        <v>59</v>
      </c>
      <c r="F14" s="103"/>
      <c r="G14" s="72">
        <v>0</v>
      </c>
      <c r="H14" s="74"/>
      <c r="I14" s="71"/>
      <c r="J14" s="71"/>
      <c r="K14" s="71"/>
      <c r="L14" s="71"/>
      <c r="M14" s="103" t="s">
        <v>59</v>
      </c>
      <c r="N14" s="103"/>
      <c r="O14" s="72">
        <v>0</v>
      </c>
      <c r="P14" s="71"/>
      <c r="Q14" s="72">
        <f t="shared" si="5"/>
        <v>0</v>
      </c>
      <c r="R14" s="71"/>
      <c r="S14" s="71"/>
      <c r="T14" s="71"/>
      <c r="U14" s="71"/>
      <c r="V14" s="103" t="s">
        <v>59</v>
      </c>
      <c r="W14" s="103"/>
      <c r="X14" s="72">
        <v>0</v>
      </c>
      <c r="Y14" s="71"/>
      <c r="Z14" s="72">
        <f t="shared" si="6"/>
        <v>0</v>
      </c>
      <c r="AA14" s="71"/>
      <c r="AB14" s="71"/>
      <c r="AC14" s="71"/>
      <c r="AD14" s="71"/>
      <c r="AE14" s="103"/>
      <c r="AF14" s="103"/>
      <c r="AG14" s="72"/>
      <c r="AH14" s="71"/>
      <c r="AI14" s="72"/>
      <c r="AJ14" s="71"/>
      <c r="AK14" s="71"/>
      <c r="AL14" s="71"/>
      <c r="AM14" s="71"/>
      <c r="AN14" s="103"/>
      <c r="AO14" s="103"/>
      <c r="AP14" s="72"/>
      <c r="AQ14" s="71"/>
      <c r="AR14" s="72"/>
      <c r="AS14" s="71"/>
      <c r="AT14" s="71"/>
      <c r="AU14" s="71"/>
      <c r="AV14" s="71"/>
      <c r="AW14" s="103"/>
      <c r="AX14" s="103"/>
      <c r="AY14" s="72"/>
      <c r="AZ14" s="71"/>
      <c r="BA14" s="72"/>
      <c r="BB14" s="71"/>
      <c r="BC14" s="71"/>
      <c r="BD14" s="71"/>
      <c r="BE14" s="71"/>
      <c r="BF14" s="103"/>
      <c r="BG14" s="103"/>
      <c r="BH14" s="72"/>
      <c r="BI14" s="71"/>
      <c r="BJ14" s="72"/>
    </row>
    <row r="15" spans="1:62" s="10" customFormat="1" ht="22.5" customHeight="1" x14ac:dyDescent="0.2">
      <c r="B15" s="80"/>
      <c r="C15" s="71"/>
      <c r="D15" s="71"/>
      <c r="E15" s="103" t="s">
        <v>38</v>
      </c>
      <c r="F15" s="104"/>
      <c r="G15" s="72">
        <f>G13*12+G14*2</f>
        <v>1558788</v>
      </c>
      <c r="H15" s="74"/>
      <c r="I15" s="71"/>
      <c r="J15" s="71"/>
      <c r="K15" s="71"/>
      <c r="L15" s="71"/>
      <c r="M15" s="103" t="s">
        <v>38</v>
      </c>
      <c r="N15" s="104"/>
      <c r="O15" s="72">
        <f>O13*12+O14*2</f>
        <v>1361160</v>
      </c>
      <c r="P15" s="71"/>
      <c r="Q15" s="72">
        <f t="shared" si="5"/>
        <v>-197628</v>
      </c>
      <c r="R15" s="71"/>
      <c r="S15" s="71"/>
      <c r="T15" s="71"/>
      <c r="U15" s="71"/>
      <c r="V15" s="103" t="s">
        <v>38</v>
      </c>
      <c r="W15" s="104"/>
      <c r="X15" s="72">
        <f>X13*12+X14*2</f>
        <v>1402080</v>
      </c>
      <c r="Y15" s="71"/>
      <c r="Z15" s="72">
        <f t="shared" si="6"/>
        <v>-156708</v>
      </c>
      <c r="AA15" s="71"/>
      <c r="AB15" s="71"/>
      <c r="AC15" s="71"/>
      <c r="AD15" s="71"/>
      <c r="AE15" s="103"/>
      <c r="AF15" s="104"/>
      <c r="AG15" s="72"/>
      <c r="AH15" s="71"/>
      <c r="AI15" s="72"/>
      <c r="AJ15" s="71"/>
      <c r="AK15" s="71"/>
      <c r="AL15" s="71"/>
      <c r="AM15" s="71"/>
      <c r="AN15" s="103"/>
      <c r="AO15" s="104"/>
      <c r="AP15" s="72"/>
      <c r="AQ15" s="71"/>
      <c r="AR15" s="72"/>
      <c r="AS15" s="71"/>
      <c r="AT15" s="71"/>
      <c r="AU15" s="71"/>
      <c r="AV15" s="71"/>
      <c r="AW15" s="103"/>
      <c r="AX15" s="104"/>
      <c r="AY15" s="72"/>
      <c r="AZ15" s="71"/>
      <c r="BA15" s="72"/>
      <c r="BB15" s="71"/>
      <c r="BC15" s="71"/>
      <c r="BD15" s="71"/>
      <c r="BE15" s="71"/>
      <c r="BF15" s="103"/>
      <c r="BG15" s="104"/>
      <c r="BH15" s="72"/>
      <c r="BI15" s="71"/>
      <c r="BJ15" s="72"/>
    </row>
    <row r="16" spans="1:62" s="10" customFormat="1" ht="22.5" customHeight="1" x14ac:dyDescent="0.2">
      <c r="B16" s="71"/>
      <c r="C16" s="71"/>
      <c r="D16" s="71"/>
      <c r="E16" s="103" t="s">
        <v>60</v>
      </c>
      <c r="F16" s="104"/>
      <c r="G16" s="73" t="s">
        <v>76</v>
      </c>
      <c r="H16" s="75"/>
      <c r="I16" s="71"/>
      <c r="J16" s="71"/>
      <c r="K16" s="71"/>
      <c r="L16" s="71"/>
      <c r="M16" s="103" t="s">
        <v>60</v>
      </c>
      <c r="N16" s="104"/>
      <c r="O16" s="73" t="s">
        <v>76</v>
      </c>
      <c r="P16" s="71"/>
      <c r="Q16" s="71"/>
      <c r="R16" s="71"/>
      <c r="S16" s="71"/>
      <c r="T16" s="71"/>
      <c r="U16" s="71"/>
      <c r="V16" s="103" t="s">
        <v>60</v>
      </c>
      <c r="W16" s="104"/>
      <c r="X16" s="73" t="s">
        <v>76</v>
      </c>
      <c r="Y16" s="71"/>
      <c r="Z16" s="71"/>
      <c r="AA16" s="71"/>
      <c r="AB16" s="71"/>
      <c r="AC16" s="71"/>
      <c r="AD16" s="71"/>
      <c r="AE16" s="103"/>
      <c r="AF16" s="104"/>
      <c r="AG16" s="73"/>
      <c r="AH16" s="71"/>
      <c r="AI16" s="71"/>
      <c r="AJ16" s="71"/>
      <c r="AK16" s="71"/>
      <c r="AL16" s="71"/>
      <c r="AM16" s="71"/>
      <c r="AN16" s="103"/>
      <c r="AO16" s="104"/>
      <c r="AP16" s="73"/>
      <c r="AQ16" s="71"/>
      <c r="AR16" s="71"/>
      <c r="AS16" s="71"/>
      <c r="AT16" s="71"/>
      <c r="AU16" s="71"/>
      <c r="AV16" s="71"/>
      <c r="AW16" s="103"/>
      <c r="AX16" s="104"/>
      <c r="AY16" s="73"/>
      <c r="AZ16" s="71"/>
      <c r="BA16" s="71"/>
      <c r="BB16" s="71"/>
      <c r="BC16" s="71"/>
      <c r="BD16" s="71"/>
      <c r="BE16" s="71"/>
      <c r="BF16" s="103"/>
      <c r="BG16" s="104"/>
      <c r="BH16" s="73"/>
      <c r="BI16" s="71"/>
      <c r="BJ16" s="71"/>
    </row>
    <row r="17" spans="2:56" ht="22.5" customHeight="1" x14ac:dyDescent="0.2">
      <c r="K17" s="13"/>
      <c r="T17" s="13"/>
      <c r="AC17" s="13"/>
      <c r="AL17" s="13"/>
      <c r="AU17" s="13"/>
      <c r="BD17" s="13"/>
    </row>
    <row r="21" spans="2:56" x14ac:dyDescent="0.2">
      <c r="B21" s="32"/>
      <c r="C21" s="32"/>
      <c r="D21" s="32"/>
      <c r="E21" s="32"/>
      <c r="F21" s="32"/>
      <c r="G21" s="32"/>
    </row>
    <row r="22" spans="2:56" x14ac:dyDescent="0.2">
      <c r="B22" s="32"/>
      <c r="C22" s="32"/>
      <c r="D22" s="32"/>
      <c r="E22" s="32"/>
      <c r="F22" s="32"/>
      <c r="G22" s="32"/>
    </row>
    <row r="23" spans="2:56" x14ac:dyDescent="0.2">
      <c r="B23" s="32"/>
      <c r="C23" s="32"/>
      <c r="D23" s="32"/>
      <c r="E23" s="32"/>
      <c r="F23" s="32"/>
      <c r="G23" s="32"/>
    </row>
    <row r="24" spans="2:56" x14ac:dyDescent="0.2">
      <c r="B24" s="32"/>
      <c r="C24" s="32"/>
      <c r="D24" s="32"/>
      <c r="E24" s="32"/>
      <c r="F24" s="32"/>
      <c r="G24" s="32"/>
    </row>
    <row r="25" spans="2:56" x14ac:dyDescent="0.2">
      <c r="B25" s="32"/>
      <c r="C25" s="32"/>
      <c r="D25" s="32"/>
      <c r="E25" s="32"/>
      <c r="F25" s="32"/>
      <c r="G25" s="32"/>
    </row>
    <row r="26" spans="2:56" x14ac:dyDescent="0.2">
      <c r="B26" s="32"/>
      <c r="C26" s="32"/>
      <c r="D26" s="32"/>
      <c r="E26" s="32"/>
      <c r="F26" s="32"/>
      <c r="G26" s="32"/>
    </row>
    <row r="27" spans="2:56" x14ac:dyDescent="0.2">
      <c r="B27" s="32"/>
      <c r="C27" s="32"/>
      <c r="D27" s="32"/>
      <c r="E27" s="32"/>
      <c r="F27" s="32"/>
      <c r="G27" s="32"/>
    </row>
    <row r="28" spans="2:56" x14ac:dyDescent="0.2">
      <c r="B28" s="32"/>
      <c r="C28" s="32"/>
      <c r="D28" s="32"/>
      <c r="E28" s="32"/>
      <c r="F28" s="32"/>
      <c r="G28" s="32"/>
    </row>
    <row r="29" spans="2:56" x14ac:dyDescent="0.2">
      <c r="B29" s="32"/>
      <c r="C29" s="32"/>
      <c r="D29" s="32"/>
      <c r="E29" s="32"/>
      <c r="F29" s="32"/>
      <c r="G29" s="32"/>
    </row>
    <row r="30" spans="2:56" x14ac:dyDescent="0.2">
      <c r="B30" s="32"/>
      <c r="C30" s="32"/>
      <c r="D30" s="32"/>
      <c r="E30" s="32"/>
      <c r="F30" s="32"/>
      <c r="G30" s="32"/>
    </row>
  </sheetData>
  <mergeCells count="42">
    <mergeCell ref="AT5:AT6"/>
    <mergeCell ref="BC5:BC6"/>
    <mergeCell ref="B5:B6"/>
    <mergeCell ref="J5:J6"/>
    <mergeCell ref="S5:S6"/>
    <mergeCell ref="AB5:AB6"/>
    <mergeCell ref="AK5:AK6"/>
    <mergeCell ref="BB1:BJ1"/>
    <mergeCell ref="BF13:BG13"/>
    <mergeCell ref="BF14:BG14"/>
    <mergeCell ref="BF15:BG15"/>
    <mergeCell ref="BF16:BG16"/>
    <mergeCell ref="E16:F16"/>
    <mergeCell ref="M16:N16"/>
    <mergeCell ref="E13:F13"/>
    <mergeCell ref="E14:F14"/>
    <mergeCell ref="E15:F15"/>
    <mergeCell ref="M13:N13"/>
    <mergeCell ref="M14:N14"/>
    <mergeCell ref="M15:N15"/>
    <mergeCell ref="V13:W13"/>
    <mergeCell ref="V14:W14"/>
    <mergeCell ref="V15:W15"/>
    <mergeCell ref="V16:W16"/>
    <mergeCell ref="AE13:AF13"/>
    <mergeCell ref="AE14:AF14"/>
    <mergeCell ref="AE15:AF15"/>
    <mergeCell ref="AE16:AF16"/>
    <mergeCell ref="AN14:AO14"/>
    <mergeCell ref="AN15:AO15"/>
    <mergeCell ref="AN16:AO16"/>
    <mergeCell ref="AW13:AX13"/>
    <mergeCell ref="AW14:AX14"/>
    <mergeCell ref="AW15:AX15"/>
    <mergeCell ref="AW16:AX16"/>
    <mergeCell ref="AN13:AO13"/>
    <mergeCell ref="AS1:BA1"/>
    <mergeCell ref="A1:H1"/>
    <mergeCell ref="I1:Q1"/>
    <mergeCell ref="R1:Z1"/>
    <mergeCell ref="AA1:AI1"/>
    <mergeCell ref="AJ1:AR1"/>
  </mergeCells>
  <phoneticPr fontId="1"/>
  <printOptions horizontalCentered="1"/>
  <pageMargins left="0.39370078740157483" right="0.39370078740157483" top="0.70866141732283472" bottom="0.98425196850393704" header="0.23622047244094491" footer="0.51181102362204722"/>
  <pageSetup paperSize="9" scale="95" orientation="landscape" r:id="rId1"/>
  <headerFooter alignWithMargins="0"/>
  <colBreaks count="5" manualBreakCount="5">
    <brk id="17" max="15" man="1"/>
    <brk id="26" max="15" man="1"/>
    <brk id="35" max="15" man="1"/>
    <brk id="44" max="15" man="1"/>
    <brk id="53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B1:P16"/>
  <sheetViews>
    <sheetView showGridLines="0" zoomScaleNormal="100" zoomScaleSheetLayoutView="100" workbookViewId="0">
      <selection activeCell="G26" sqref="G26"/>
    </sheetView>
  </sheetViews>
  <sheetFormatPr defaultColWidth="9" defaultRowHeight="13.2" x14ac:dyDescent="0.2"/>
  <cols>
    <col min="1" max="1" width="1.21875" style="1" customWidth="1"/>
    <col min="2" max="2" width="15" style="1" customWidth="1"/>
    <col min="3" max="3" width="12.44140625" style="1" customWidth="1"/>
    <col min="4" max="4" width="6.21875" style="1" customWidth="1"/>
    <col min="5" max="5" width="10" style="1" customWidth="1"/>
    <col min="6" max="6" width="6.21875" style="1" customWidth="1"/>
    <col min="7" max="7" width="12.44140625" style="1" customWidth="1"/>
    <col min="8" max="8" width="5" style="1" customWidth="1"/>
    <col min="9" max="9" width="15" style="1" customWidth="1"/>
    <col min="10" max="10" width="12.44140625" style="1" customWidth="1"/>
    <col min="11" max="11" width="6.21875" style="1" customWidth="1"/>
    <col min="12" max="12" width="10" style="1" customWidth="1"/>
    <col min="13" max="13" width="6.21875" style="1" customWidth="1"/>
    <col min="14" max="14" width="12.44140625" style="1" customWidth="1"/>
    <col min="15" max="15" width="2.44140625" style="1" customWidth="1"/>
    <col min="16" max="16" width="11.33203125" style="1" bestFit="1" customWidth="1"/>
    <col min="17" max="16384" width="9" style="1"/>
  </cols>
  <sheetData>
    <row r="1" spans="2:16" ht="22.5" customHeight="1" x14ac:dyDescent="0.2"/>
    <row r="2" spans="2:16" ht="22.5" customHeight="1" x14ac:dyDescent="0.2">
      <c r="B2" s="6" t="s">
        <v>48</v>
      </c>
      <c r="E2" s="30"/>
    </row>
    <row r="3" spans="2:16" ht="22.5" customHeight="1" x14ac:dyDescent="0.2">
      <c r="B3" s="31" t="s">
        <v>77</v>
      </c>
    </row>
    <row r="4" spans="2:16" ht="22.5" customHeight="1" x14ac:dyDescent="0.2">
      <c r="B4" s="2"/>
      <c r="C4" s="5" t="s">
        <v>5</v>
      </c>
      <c r="D4" s="5" t="s">
        <v>4</v>
      </c>
      <c r="E4" s="5" t="s">
        <v>3</v>
      </c>
      <c r="F4" s="5" t="s">
        <v>2</v>
      </c>
      <c r="G4" s="5" t="s">
        <v>1</v>
      </c>
      <c r="I4" s="2"/>
      <c r="J4" s="5" t="s">
        <v>5</v>
      </c>
      <c r="K4" s="5" t="s">
        <v>4</v>
      </c>
      <c r="L4" s="5" t="s">
        <v>3</v>
      </c>
      <c r="M4" s="5" t="s">
        <v>2</v>
      </c>
      <c r="N4" s="5" t="s">
        <v>1</v>
      </c>
      <c r="P4" s="4" t="s">
        <v>0</v>
      </c>
    </row>
    <row r="5" spans="2:16" ht="22.5" customHeight="1" x14ac:dyDescent="0.2">
      <c r="B5" s="111" t="s">
        <v>61</v>
      </c>
      <c r="C5" s="41">
        <v>25912549</v>
      </c>
      <c r="D5" s="42">
        <v>0.74399999999999999</v>
      </c>
      <c r="E5" s="40">
        <v>115343</v>
      </c>
      <c r="F5" s="43">
        <v>242</v>
      </c>
      <c r="G5" s="41">
        <f t="shared" ref="G5:G8" si="0">IF(F5="","",E5*F5)</f>
        <v>27913006</v>
      </c>
      <c r="H5" s="32"/>
      <c r="I5" s="105" t="s">
        <v>52</v>
      </c>
      <c r="J5" s="41">
        <v>25912549</v>
      </c>
      <c r="K5" s="42">
        <v>0.57499999999999996</v>
      </c>
      <c r="L5" s="40">
        <v>113430</v>
      </c>
      <c r="M5" s="43">
        <v>242</v>
      </c>
      <c r="N5" s="41">
        <f t="shared" ref="N5:N8" si="1">IF(M5="","",L5*M5)</f>
        <v>27450060</v>
      </c>
      <c r="O5" s="32"/>
      <c r="P5" s="70">
        <f t="shared" ref="P5:P9" si="2">IF($G5="","",N5-$G5)</f>
        <v>-462946</v>
      </c>
    </row>
    <row r="6" spans="2:16" ht="22.5" customHeight="1" x14ac:dyDescent="0.2">
      <c r="B6" s="106"/>
      <c r="C6" s="41"/>
      <c r="D6" s="42"/>
      <c r="E6" s="41"/>
      <c r="F6" s="43"/>
      <c r="G6" s="41" t="str">
        <f t="shared" si="0"/>
        <v/>
      </c>
      <c r="H6" s="32"/>
      <c r="I6" s="106"/>
      <c r="J6" s="41"/>
      <c r="K6" s="42"/>
      <c r="L6" s="41"/>
      <c r="M6" s="43"/>
      <c r="N6" s="41" t="str">
        <f t="shared" si="1"/>
        <v/>
      </c>
      <c r="O6" s="32"/>
      <c r="P6" s="70" t="str">
        <f t="shared" si="2"/>
        <v/>
      </c>
    </row>
    <row r="7" spans="2:16" ht="22.5" customHeight="1" x14ac:dyDescent="0.2">
      <c r="B7" s="57">
        <v>7.4400000000000004E-3</v>
      </c>
      <c r="C7" s="41"/>
      <c r="D7" s="42"/>
      <c r="E7" s="41"/>
      <c r="F7" s="43"/>
      <c r="G7" s="41" t="str">
        <f t="shared" si="0"/>
        <v/>
      </c>
      <c r="H7" s="32"/>
      <c r="I7" s="57">
        <v>5.7499999999999999E-3</v>
      </c>
      <c r="J7" s="41"/>
      <c r="K7" s="42"/>
      <c r="L7" s="41"/>
      <c r="M7" s="43"/>
      <c r="N7" s="41" t="str">
        <f t="shared" si="1"/>
        <v/>
      </c>
      <c r="O7" s="32"/>
      <c r="P7" s="70" t="str">
        <f t="shared" si="2"/>
        <v/>
      </c>
    </row>
    <row r="8" spans="2:16" ht="22.5" customHeight="1" x14ac:dyDescent="0.2">
      <c r="B8" s="58"/>
      <c r="C8" s="41"/>
      <c r="D8" s="42"/>
      <c r="E8" s="41"/>
      <c r="F8" s="43"/>
      <c r="G8" s="41" t="str">
        <f t="shared" si="0"/>
        <v/>
      </c>
      <c r="H8" s="32"/>
      <c r="I8" s="58"/>
      <c r="J8" s="41"/>
      <c r="K8" s="42"/>
      <c r="L8" s="41"/>
      <c r="M8" s="43"/>
      <c r="N8" s="41" t="str">
        <f t="shared" si="1"/>
        <v/>
      </c>
      <c r="O8" s="32"/>
      <c r="P8" s="76" t="str">
        <f t="shared" si="2"/>
        <v/>
      </c>
    </row>
    <row r="9" spans="2:16" ht="22.5" customHeight="1" x14ac:dyDescent="0.2">
      <c r="B9" s="59" t="s">
        <v>57</v>
      </c>
      <c r="C9" s="60">
        <f>SUM(C5:C8)</f>
        <v>25912549</v>
      </c>
      <c r="D9" s="61"/>
      <c r="E9" s="62"/>
      <c r="F9" s="77"/>
      <c r="G9" s="64">
        <f>SUM(G5:G8)</f>
        <v>27913006</v>
      </c>
      <c r="H9" s="32"/>
      <c r="I9" s="59" t="s">
        <v>57</v>
      </c>
      <c r="J9" s="60">
        <f>SUM(J5:J8)</f>
        <v>25912549</v>
      </c>
      <c r="K9" s="61"/>
      <c r="L9" s="62"/>
      <c r="M9" s="63"/>
      <c r="N9" s="64">
        <f>SUM(N5:N8)</f>
        <v>27450060</v>
      </c>
      <c r="O9" s="32"/>
      <c r="P9" s="70">
        <f t="shared" si="2"/>
        <v>-462946</v>
      </c>
    </row>
    <row r="10" spans="2:16" ht="22.5" customHeight="1" x14ac:dyDescent="0.2">
      <c r="B10" s="65"/>
      <c r="C10" s="63"/>
      <c r="D10" s="63"/>
      <c r="E10" s="63"/>
      <c r="F10" s="63"/>
      <c r="G10" s="78"/>
      <c r="H10" s="32"/>
      <c r="I10" s="65"/>
      <c r="J10" s="63"/>
      <c r="K10" s="63"/>
      <c r="L10" s="63"/>
      <c r="M10" s="66" t="s">
        <v>31</v>
      </c>
      <c r="N10" s="41">
        <v>480200</v>
      </c>
      <c r="O10" s="32"/>
      <c r="P10" s="37"/>
    </row>
    <row r="11" spans="2:16" ht="22.5" customHeight="1" x14ac:dyDescent="0.2">
      <c r="B11" s="58"/>
      <c r="C11" s="67"/>
      <c r="D11" s="67"/>
      <c r="E11" s="67"/>
      <c r="F11" s="68" t="s">
        <v>32</v>
      </c>
      <c r="G11" s="69">
        <f>SUM(G9:G10)</f>
        <v>27913006</v>
      </c>
      <c r="H11" s="32"/>
      <c r="I11" s="58"/>
      <c r="J11" s="67"/>
      <c r="K11" s="67"/>
      <c r="L11" s="67"/>
      <c r="M11" s="68" t="s">
        <v>32</v>
      </c>
      <c r="N11" s="69">
        <f>SUM(N9:N10)</f>
        <v>27930260</v>
      </c>
      <c r="O11" s="32"/>
      <c r="P11" s="70">
        <f>IF($G11="","",N11-$G11)</f>
        <v>17254</v>
      </c>
    </row>
    <row r="12" spans="2:16" ht="11.25" customHeight="1" x14ac:dyDescent="0.2">
      <c r="B12" s="32"/>
      <c r="C12" s="32"/>
      <c r="D12" s="32"/>
      <c r="E12" s="79"/>
      <c r="F12" s="32"/>
      <c r="G12" s="36"/>
      <c r="H12" s="32"/>
      <c r="I12" s="32"/>
      <c r="J12" s="32"/>
      <c r="K12" s="32"/>
      <c r="L12" s="32"/>
      <c r="M12" s="32"/>
      <c r="N12" s="36"/>
      <c r="O12" s="32"/>
      <c r="P12" s="32"/>
    </row>
    <row r="13" spans="2:16" s="10" customFormat="1" ht="22.5" customHeight="1" x14ac:dyDescent="0.2">
      <c r="B13" s="71"/>
      <c r="C13" s="71"/>
      <c r="D13" s="71"/>
      <c r="E13" s="103" t="s">
        <v>58</v>
      </c>
      <c r="F13" s="103"/>
      <c r="G13" s="72">
        <f>SUM(E5:E8)</f>
        <v>115343</v>
      </c>
      <c r="H13" s="71"/>
      <c r="I13" s="71"/>
      <c r="J13" s="71"/>
      <c r="K13" s="71"/>
      <c r="L13" s="103" t="s">
        <v>58</v>
      </c>
      <c r="M13" s="103"/>
      <c r="N13" s="72">
        <f>SUM(L5:L8)</f>
        <v>113430</v>
      </c>
      <c r="O13" s="71"/>
      <c r="P13" s="72">
        <f t="shared" ref="P13:P15" si="3">IF($G13="","",N13-$G13)</f>
        <v>-1913</v>
      </c>
    </row>
    <row r="14" spans="2:16" s="10" customFormat="1" ht="22.5" customHeight="1" x14ac:dyDescent="0.2">
      <c r="B14" s="71"/>
      <c r="C14" s="71"/>
      <c r="D14" s="71"/>
      <c r="E14" s="103" t="s">
        <v>59</v>
      </c>
      <c r="F14" s="103"/>
      <c r="G14" s="72">
        <v>0</v>
      </c>
      <c r="H14" s="71"/>
      <c r="I14" s="71"/>
      <c r="J14" s="71"/>
      <c r="K14" s="71"/>
      <c r="L14" s="103" t="s">
        <v>59</v>
      </c>
      <c r="M14" s="103"/>
      <c r="N14" s="72">
        <v>0</v>
      </c>
      <c r="O14" s="71"/>
      <c r="P14" s="72">
        <f t="shared" si="3"/>
        <v>0</v>
      </c>
    </row>
    <row r="15" spans="2:16" s="10" customFormat="1" ht="22.5" customHeight="1" x14ac:dyDescent="0.2">
      <c r="B15" s="80"/>
      <c r="C15" s="71"/>
      <c r="D15" s="71"/>
      <c r="E15" s="103" t="s">
        <v>38</v>
      </c>
      <c r="F15" s="104"/>
      <c r="G15" s="72">
        <f>G13*12+G14*2</f>
        <v>1384116</v>
      </c>
      <c r="H15" s="71"/>
      <c r="I15" s="71"/>
      <c r="J15" s="71"/>
      <c r="K15" s="71"/>
      <c r="L15" s="103" t="s">
        <v>38</v>
      </c>
      <c r="M15" s="104"/>
      <c r="N15" s="72">
        <f>N13*12+N14*2</f>
        <v>1361160</v>
      </c>
      <c r="O15" s="71"/>
      <c r="P15" s="72">
        <f t="shared" si="3"/>
        <v>-22956</v>
      </c>
    </row>
    <row r="16" spans="2:16" s="10" customFormat="1" ht="22.5" customHeight="1" x14ac:dyDescent="0.2">
      <c r="B16" s="71"/>
      <c r="C16" s="71"/>
      <c r="D16" s="71"/>
      <c r="E16" s="103" t="s">
        <v>60</v>
      </c>
      <c r="F16" s="104"/>
      <c r="G16" s="73" t="s">
        <v>76</v>
      </c>
      <c r="H16" s="71"/>
      <c r="I16" s="71"/>
      <c r="J16" s="71"/>
      <c r="K16" s="71"/>
      <c r="L16" s="103" t="s">
        <v>60</v>
      </c>
      <c r="M16" s="104"/>
      <c r="N16" s="73" t="s">
        <v>76</v>
      </c>
      <c r="O16" s="71"/>
      <c r="P16" s="71"/>
    </row>
  </sheetData>
  <mergeCells count="10">
    <mergeCell ref="I5:I6"/>
    <mergeCell ref="B5:B6"/>
    <mergeCell ref="E15:F15"/>
    <mergeCell ref="L15:M15"/>
    <mergeCell ref="E16:F16"/>
    <mergeCell ref="L16:M16"/>
    <mergeCell ref="E13:F13"/>
    <mergeCell ref="L13:M13"/>
    <mergeCell ref="E14:F14"/>
    <mergeCell ref="L14:M14"/>
  </mergeCells>
  <phoneticPr fontId="1"/>
  <printOptions horizontalCentered="1"/>
  <pageMargins left="0.39370078740157483" right="0.39370078740157483" top="0.70866141732283472" bottom="0.98425196850393704" header="0.23622047244094491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I59"/>
  <sheetViews>
    <sheetView zoomScaleNormal="100" zoomScaleSheetLayoutView="100" workbookViewId="0">
      <selection sqref="A1:I59"/>
    </sheetView>
  </sheetViews>
  <sheetFormatPr defaultColWidth="9" defaultRowHeight="13.2" x14ac:dyDescent="0.2"/>
  <cols>
    <col min="1" max="16384" width="9" style="25"/>
  </cols>
  <sheetData>
    <row r="1" spans="1:9" x14ac:dyDescent="0.2">
      <c r="A1" s="112"/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3" spans="1:9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9" x14ac:dyDescent="0.2">
      <c r="A4" s="112"/>
      <c r="B4" s="112"/>
      <c r="C4" s="112"/>
      <c r="D4" s="112"/>
      <c r="E4" s="112"/>
      <c r="F4" s="112"/>
      <c r="G4" s="112"/>
      <c r="H4" s="112"/>
      <c r="I4" s="112"/>
    </row>
    <row r="5" spans="1:9" x14ac:dyDescent="0.2">
      <c r="A5" s="112"/>
      <c r="B5" s="112"/>
      <c r="C5" s="112"/>
      <c r="D5" s="112"/>
      <c r="E5" s="112"/>
      <c r="F5" s="112"/>
      <c r="G5" s="112"/>
      <c r="H5" s="112"/>
      <c r="I5" s="112"/>
    </row>
    <row r="6" spans="1:9" x14ac:dyDescent="0.2">
      <c r="A6" s="112"/>
      <c r="B6" s="112"/>
      <c r="C6" s="112"/>
      <c r="D6" s="112"/>
      <c r="E6" s="112"/>
      <c r="F6" s="112"/>
      <c r="G6" s="112"/>
      <c r="H6" s="112"/>
      <c r="I6" s="112"/>
    </row>
    <row r="7" spans="1:9" x14ac:dyDescent="0.2">
      <c r="A7" s="112"/>
      <c r="B7" s="112"/>
      <c r="C7" s="112"/>
      <c r="D7" s="112"/>
      <c r="E7" s="112"/>
      <c r="F7" s="112"/>
      <c r="G7" s="112"/>
      <c r="H7" s="112"/>
      <c r="I7" s="112"/>
    </row>
    <row r="8" spans="1:9" x14ac:dyDescent="0.2">
      <c r="A8" s="112"/>
      <c r="B8" s="112"/>
      <c r="C8" s="112"/>
      <c r="D8" s="112"/>
      <c r="E8" s="112"/>
      <c r="F8" s="112"/>
      <c r="G8" s="112"/>
      <c r="H8" s="112"/>
      <c r="I8" s="112"/>
    </row>
    <row r="9" spans="1:9" x14ac:dyDescent="0.2">
      <c r="A9" s="112"/>
      <c r="B9" s="112"/>
      <c r="C9" s="112"/>
      <c r="D9" s="112"/>
      <c r="E9" s="112"/>
      <c r="F9" s="112"/>
      <c r="G9" s="112"/>
      <c r="H9" s="112"/>
      <c r="I9" s="112"/>
    </row>
    <row r="10" spans="1:9" x14ac:dyDescent="0.2">
      <c r="A10" s="112"/>
      <c r="B10" s="112"/>
      <c r="C10" s="112"/>
      <c r="D10" s="112"/>
      <c r="E10" s="112"/>
      <c r="F10" s="112"/>
      <c r="G10" s="112"/>
      <c r="H10" s="112"/>
      <c r="I10" s="112"/>
    </row>
    <row r="11" spans="1:9" x14ac:dyDescent="0.2">
      <c r="A11" s="112"/>
      <c r="B11" s="112"/>
      <c r="C11" s="112"/>
      <c r="D11" s="112"/>
      <c r="E11" s="112"/>
      <c r="F11" s="112"/>
      <c r="G11" s="112"/>
      <c r="H11" s="112"/>
      <c r="I11" s="112"/>
    </row>
    <row r="12" spans="1:9" x14ac:dyDescent="0.2">
      <c r="A12" s="112"/>
      <c r="B12" s="112"/>
      <c r="C12" s="112"/>
      <c r="D12" s="112"/>
      <c r="E12" s="112"/>
      <c r="F12" s="112"/>
      <c r="G12" s="112"/>
      <c r="H12" s="112"/>
      <c r="I12" s="112"/>
    </row>
    <row r="13" spans="1:9" x14ac:dyDescent="0.2">
      <c r="A13" s="112"/>
      <c r="B13" s="112"/>
      <c r="C13" s="112"/>
      <c r="D13" s="112"/>
      <c r="E13" s="112"/>
      <c r="F13" s="112"/>
      <c r="G13" s="112"/>
      <c r="H13" s="112"/>
      <c r="I13" s="112"/>
    </row>
    <row r="14" spans="1:9" x14ac:dyDescent="0.2">
      <c r="A14" s="112"/>
      <c r="B14" s="112"/>
      <c r="C14" s="112"/>
      <c r="D14" s="112"/>
      <c r="E14" s="112"/>
      <c r="F14" s="112"/>
      <c r="G14" s="112"/>
      <c r="H14" s="112"/>
      <c r="I14" s="112"/>
    </row>
    <row r="15" spans="1:9" x14ac:dyDescent="0.2">
      <c r="A15" s="112"/>
      <c r="B15" s="112"/>
      <c r="C15" s="112"/>
      <c r="D15" s="112"/>
      <c r="E15" s="112"/>
      <c r="F15" s="112"/>
      <c r="G15" s="112"/>
      <c r="H15" s="112"/>
      <c r="I15" s="112"/>
    </row>
    <row r="16" spans="1:9" x14ac:dyDescent="0.2">
      <c r="A16" s="112"/>
      <c r="B16" s="112"/>
      <c r="C16" s="112"/>
      <c r="D16" s="112"/>
      <c r="E16" s="112"/>
      <c r="F16" s="112"/>
      <c r="G16" s="112"/>
      <c r="H16" s="112"/>
      <c r="I16" s="112"/>
    </row>
    <row r="17" spans="1:9" x14ac:dyDescent="0.2">
      <c r="A17" s="112"/>
      <c r="B17" s="112"/>
      <c r="C17" s="112"/>
      <c r="D17" s="112"/>
      <c r="E17" s="112"/>
      <c r="F17" s="112"/>
      <c r="G17" s="112"/>
      <c r="H17" s="112"/>
      <c r="I17" s="112"/>
    </row>
    <row r="18" spans="1:9" x14ac:dyDescent="0.2">
      <c r="A18" s="112"/>
      <c r="B18" s="112"/>
      <c r="C18" s="112"/>
      <c r="D18" s="112"/>
      <c r="E18" s="112"/>
      <c r="F18" s="112"/>
      <c r="G18" s="112"/>
      <c r="H18" s="112"/>
      <c r="I18" s="112"/>
    </row>
    <row r="19" spans="1:9" x14ac:dyDescent="0.2">
      <c r="A19" s="112"/>
      <c r="B19" s="112"/>
      <c r="C19" s="112"/>
      <c r="D19" s="112"/>
      <c r="E19" s="112"/>
      <c r="F19" s="112"/>
      <c r="G19" s="112"/>
      <c r="H19" s="112"/>
      <c r="I19" s="112"/>
    </row>
    <row r="20" spans="1:9" x14ac:dyDescent="0.2">
      <c r="A20" s="112"/>
      <c r="B20" s="112"/>
      <c r="C20" s="112"/>
      <c r="D20" s="112"/>
      <c r="E20" s="112"/>
      <c r="F20" s="112"/>
      <c r="G20" s="112"/>
      <c r="H20" s="112"/>
      <c r="I20" s="112"/>
    </row>
    <row r="21" spans="1:9" x14ac:dyDescent="0.2">
      <c r="A21" s="112"/>
      <c r="B21" s="112"/>
      <c r="C21" s="112"/>
      <c r="D21" s="112"/>
      <c r="E21" s="112"/>
      <c r="F21" s="112"/>
      <c r="G21" s="112"/>
      <c r="H21" s="112"/>
      <c r="I21" s="112"/>
    </row>
    <row r="22" spans="1:9" x14ac:dyDescent="0.2">
      <c r="A22" s="112"/>
      <c r="B22" s="112"/>
      <c r="C22" s="112"/>
      <c r="D22" s="112"/>
      <c r="E22" s="112"/>
      <c r="F22" s="112"/>
      <c r="G22" s="112"/>
      <c r="H22" s="112"/>
      <c r="I22" s="112"/>
    </row>
    <row r="23" spans="1:9" x14ac:dyDescent="0.2">
      <c r="A23" s="112"/>
      <c r="B23" s="112"/>
      <c r="C23" s="112"/>
      <c r="D23" s="112"/>
      <c r="E23" s="112"/>
      <c r="F23" s="112"/>
      <c r="G23" s="112"/>
      <c r="H23" s="112"/>
      <c r="I23" s="112"/>
    </row>
    <row r="24" spans="1:9" x14ac:dyDescent="0.2">
      <c r="A24" s="112"/>
      <c r="B24" s="112"/>
      <c r="C24" s="112"/>
      <c r="D24" s="112"/>
      <c r="E24" s="112"/>
      <c r="F24" s="112"/>
      <c r="G24" s="112"/>
      <c r="H24" s="112"/>
      <c r="I24" s="112"/>
    </row>
    <row r="25" spans="1:9" x14ac:dyDescent="0.2">
      <c r="A25" s="112"/>
      <c r="B25" s="112"/>
      <c r="C25" s="112"/>
      <c r="D25" s="112"/>
      <c r="E25" s="112"/>
      <c r="F25" s="112"/>
      <c r="G25" s="112"/>
      <c r="H25" s="112"/>
      <c r="I25" s="112"/>
    </row>
    <row r="26" spans="1:9" x14ac:dyDescent="0.2">
      <c r="A26" s="112"/>
      <c r="B26" s="112"/>
      <c r="C26" s="112"/>
      <c r="D26" s="112"/>
      <c r="E26" s="112"/>
      <c r="F26" s="112"/>
      <c r="G26" s="112"/>
      <c r="H26" s="112"/>
      <c r="I26" s="112"/>
    </row>
    <row r="27" spans="1:9" x14ac:dyDescent="0.2">
      <c r="A27" s="112"/>
      <c r="B27" s="112"/>
      <c r="C27" s="112"/>
      <c r="D27" s="112"/>
      <c r="E27" s="112"/>
      <c r="F27" s="112"/>
      <c r="G27" s="112"/>
      <c r="H27" s="112"/>
      <c r="I27" s="112"/>
    </row>
    <row r="28" spans="1:9" x14ac:dyDescent="0.2">
      <c r="A28" s="112"/>
      <c r="B28" s="112"/>
      <c r="C28" s="112"/>
      <c r="D28" s="112"/>
      <c r="E28" s="112"/>
      <c r="F28" s="112"/>
      <c r="G28" s="112"/>
      <c r="H28" s="112"/>
      <c r="I28" s="112"/>
    </row>
    <row r="29" spans="1:9" x14ac:dyDescent="0.2">
      <c r="A29" s="112"/>
      <c r="B29" s="112"/>
      <c r="C29" s="112"/>
      <c r="D29" s="112"/>
      <c r="E29" s="112"/>
      <c r="F29" s="112"/>
      <c r="G29" s="112"/>
      <c r="H29" s="112"/>
      <c r="I29" s="112"/>
    </row>
    <row r="30" spans="1:9" x14ac:dyDescent="0.2">
      <c r="A30" s="112"/>
      <c r="B30" s="112"/>
      <c r="C30" s="112"/>
      <c r="D30" s="112"/>
      <c r="E30" s="112"/>
      <c r="F30" s="112"/>
      <c r="G30" s="112"/>
      <c r="H30" s="112"/>
      <c r="I30" s="112"/>
    </row>
    <row r="31" spans="1:9" x14ac:dyDescent="0.2">
      <c r="A31" s="112"/>
      <c r="B31" s="112"/>
      <c r="C31" s="112"/>
      <c r="D31" s="112"/>
      <c r="E31" s="112"/>
      <c r="F31" s="112"/>
      <c r="G31" s="112"/>
      <c r="H31" s="112"/>
      <c r="I31" s="112"/>
    </row>
    <row r="32" spans="1:9" x14ac:dyDescent="0.2">
      <c r="A32" s="112"/>
      <c r="B32" s="112"/>
      <c r="C32" s="112"/>
      <c r="D32" s="112"/>
      <c r="E32" s="112"/>
      <c r="F32" s="112"/>
      <c r="G32" s="112"/>
      <c r="H32" s="112"/>
      <c r="I32" s="112"/>
    </row>
    <row r="33" spans="1:9" x14ac:dyDescent="0.2">
      <c r="A33" s="112"/>
      <c r="B33" s="112"/>
      <c r="C33" s="112"/>
      <c r="D33" s="112"/>
      <c r="E33" s="112"/>
      <c r="F33" s="112"/>
      <c r="G33" s="112"/>
      <c r="H33" s="112"/>
      <c r="I33" s="112"/>
    </row>
    <row r="34" spans="1:9" x14ac:dyDescent="0.2">
      <c r="A34" s="112"/>
      <c r="B34" s="112"/>
      <c r="C34" s="112"/>
      <c r="D34" s="112"/>
      <c r="E34" s="112"/>
      <c r="F34" s="112"/>
      <c r="G34" s="112"/>
      <c r="H34" s="112"/>
      <c r="I34" s="112"/>
    </row>
    <row r="35" spans="1:9" x14ac:dyDescent="0.2">
      <c r="A35" s="112"/>
      <c r="B35" s="112"/>
      <c r="C35" s="112"/>
      <c r="D35" s="112"/>
      <c r="E35" s="112"/>
      <c r="F35" s="112"/>
      <c r="G35" s="112"/>
      <c r="H35" s="112"/>
      <c r="I35" s="112"/>
    </row>
    <row r="36" spans="1:9" x14ac:dyDescent="0.2">
      <c r="A36" s="112"/>
      <c r="B36" s="112"/>
      <c r="C36" s="112"/>
      <c r="D36" s="112"/>
      <c r="E36" s="112"/>
      <c r="F36" s="112"/>
      <c r="G36" s="112"/>
      <c r="H36" s="112"/>
      <c r="I36" s="112"/>
    </row>
    <row r="37" spans="1:9" x14ac:dyDescent="0.2">
      <c r="A37" s="112"/>
      <c r="B37" s="112"/>
      <c r="C37" s="112"/>
      <c r="D37" s="112"/>
      <c r="E37" s="112"/>
      <c r="F37" s="112"/>
      <c r="G37" s="112"/>
      <c r="H37" s="112"/>
      <c r="I37" s="112"/>
    </row>
    <row r="38" spans="1:9" x14ac:dyDescent="0.2">
      <c r="A38" s="112"/>
      <c r="B38" s="112"/>
      <c r="C38" s="112"/>
      <c r="D38" s="112"/>
      <c r="E38" s="112"/>
      <c r="F38" s="112"/>
      <c r="G38" s="112"/>
      <c r="H38" s="112"/>
      <c r="I38" s="112"/>
    </row>
    <row r="39" spans="1:9" x14ac:dyDescent="0.2">
      <c r="A39" s="112"/>
      <c r="B39" s="112"/>
      <c r="C39" s="112"/>
      <c r="D39" s="112"/>
      <c r="E39" s="112"/>
      <c r="F39" s="112"/>
      <c r="G39" s="112"/>
      <c r="H39" s="112"/>
      <c r="I39" s="112"/>
    </row>
    <row r="40" spans="1:9" x14ac:dyDescent="0.2">
      <c r="A40" s="112"/>
      <c r="B40" s="112"/>
      <c r="C40" s="112"/>
      <c r="D40" s="112"/>
      <c r="E40" s="112"/>
      <c r="F40" s="112"/>
      <c r="G40" s="112"/>
      <c r="H40" s="112"/>
      <c r="I40" s="112"/>
    </row>
    <row r="41" spans="1:9" x14ac:dyDescent="0.2">
      <c r="A41" s="112"/>
      <c r="B41" s="112"/>
      <c r="C41" s="112"/>
      <c r="D41" s="112"/>
      <c r="E41" s="112"/>
      <c r="F41" s="112"/>
      <c r="G41" s="112"/>
      <c r="H41" s="112"/>
      <c r="I41" s="112"/>
    </row>
    <row r="42" spans="1:9" x14ac:dyDescent="0.2">
      <c r="A42" s="112"/>
      <c r="B42" s="112"/>
      <c r="C42" s="112"/>
      <c r="D42" s="112"/>
      <c r="E42" s="112"/>
      <c r="F42" s="112"/>
      <c r="G42" s="112"/>
      <c r="H42" s="112"/>
      <c r="I42" s="112"/>
    </row>
    <row r="43" spans="1:9" x14ac:dyDescent="0.2">
      <c r="A43" s="112"/>
      <c r="B43" s="112"/>
      <c r="C43" s="112"/>
      <c r="D43" s="112"/>
      <c r="E43" s="112"/>
      <c r="F43" s="112"/>
      <c r="G43" s="112"/>
      <c r="H43" s="112"/>
      <c r="I43" s="112"/>
    </row>
    <row r="44" spans="1:9" x14ac:dyDescent="0.2">
      <c r="A44" s="112"/>
      <c r="B44" s="112"/>
      <c r="C44" s="112"/>
      <c r="D44" s="112"/>
      <c r="E44" s="112"/>
      <c r="F44" s="112"/>
      <c r="G44" s="112"/>
      <c r="H44" s="112"/>
      <c r="I44" s="112"/>
    </row>
    <row r="45" spans="1:9" x14ac:dyDescent="0.2">
      <c r="A45" s="112"/>
      <c r="B45" s="112"/>
      <c r="C45" s="112"/>
      <c r="D45" s="112"/>
      <c r="E45" s="112"/>
      <c r="F45" s="112"/>
      <c r="G45" s="112"/>
      <c r="H45" s="112"/>
      <c r="I45" s="112"/>
    </row>
    <row r="46" spans="1:9" x14ac:dyDescent="0.2">
      <c r="A46" s="112"/>
      <c r="B46" s="112"/>
      <c r="C46" s="112"/>
      <c r="D46" s="112"/>
      <c r="E46" s="112"/>
      <c r="F46" s="112"/>
      <c r="G46" s="112"/>
      <c r="H46" s="112"/>
      <c r="I46" s="112"/>
    </row>
    <row r="47" spans="1:9" x14ac:dyDescent="0.2">
      <c r="A47" s="112"/>
      <c r="B47" s="112"/>
      <c r="C47" s="112"/>
      <c r="D47" s="112"/>
      <c r="E47" s="112"/>
      <c r="F47" s="112"/>
      <c r="G47" s="112"/>
      <c r="H47" s="112"/>
      <c r="I47" s="112"/>
    </row>
    <row r="48" spans="1:9" x14ac:dyDescent="0.2">
      <c r="A48" s="112"/>
      <c r="B48" s="112"/>
      <c r="C48" s="112"/>
      <c r="D48" s="112"/>
      <c r="E48" s="112"/>
      <c r="F48" s="112"/>
      <c r="G48" s="112"/>
      <c r="H48" s="112"/>
      <c r="I48" s="112"/>
    </row>
    <row r="49" spans="1:9" x14ac:dyDescent="0.2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9" x14ac:dyDescent="0.2">
      <c r="A50" s="112"/>
      <c r="B50" s="112"/>
      <c r="C50" s="112"/>
      <c r="D50" s="112"/>
      <c r="E50" s="112"/>
      <c r="F50" s="112"/>
      <c r="G50" s="112"/>
      <c r="H50" s="112"/>
      <c r="I50" s="112"/>
    </row>
    <row r="51" spans="1:9" x14ac:dyDescent="0.2">
      <c r="A51" s="112"/>
      <c r="B51" s="112"/>
      <c r="C51" s="112"/>
      <c r="D51" s="112"/>
      <c r="E51" s="112"/>
      <c r="F51" s="112"/>
      <c r="G51" s="112"/>
      <c r="H51" s="112"/>
      <c r="I51" s="112"/>
    </row>
    <row r="52" spans="1:9" x14ac:dyDescent="0.2">
      <c r="A52" s="112"/>
      <c r="B52" s="112"/>
      <c r="C52" s="112"/>
      <c r="D52" s="112"/>
      <c r="E52" s="112"/>
      <c r="F52" s="112"/>
      <c r="G52" s="112"/>
      <c r="H52" s="112"/>
      <c r="I52" s="112"/>
    </row>
    <row r="53" spans="1:9" x14ac:dyDescent="0.2">
      <c r="A53" s="112"/>
      <c r="B53" s="112"/>
      <c r="C53" s="112"/>
      <c r="D53" s="112"/>
      <c r="E53" s="112"/>
      <c r="F53" s="112"/>
      <c r="G53" s="112"/>
      <c r="H53" s="112"/>
      <c r="I53" s="112"/>
    </row>
    <row r="54" spans="1:9" x14ac:dyDescent="0.2">
      <c r="A54" s="112"/>
      <c r="B54" s="112"/>
      <c r="C54" s="112"/>
      <c r="D54" s="112"/>
      <c r="E54" s="112"/>
      <c r="F54" s="112"/>
      <c r="G54" s="112"/>
      <c r="H54" s="112"/>
      <c r="I54" s="112"/>
    </row>
    <row r="55" spans="1:9" x14ac:dyDescent="0.2">
      <c r="A55" s="112"/>
      <c r="B55" s="112"/>
      <c r="C55" s="112"/>
      <c r="D55" s="112"/>
      <c r="E55" s="112"/>
      <c r="F55" s="112"/>
      <c r="G55" s="112"/>
      <c r="H55" s="112"/>
      <c r="I55" s="112"/>
    </row>
    <row r="56" spans="1:9" x14ac:dyDescent="0.2">
      <c r="A56" s="112"/>
      <c r="B56" s="112"/>
      <c r="C56" s="112"/>
      <c r="D56" s="112"/>
      <c r="E56" s="112"/>
      <c r="F56" s="112"/>
      <c r="G56" s="112"/>
      <c r="H56" s="112"/>
      <c r="I56" s="112"/>
    </row>
    <row r="57" spans="1:9" x14ac:dyDescent="0.2">
      <c r="A57" s="112"/>
      <c r="B57" s="112"/>
      <c r="C57" s="112"/>
      <c r="D57" s="112"/>
      <c r="E57" s="112"/>
      <c r="F57" s="112"/>
      <c r="G57" s="112"/>
      <c r="H57" s="112"/>
      <c r="I57" s="112"/>
    </row>
    <row r="58" spans="1:9" x14ac:dyDescent="0.2">
      <c r="A58" s="112"/>
      <c r="B58" s="112"/>
      <c r="C58" s="112"/>
      <c r="D58" s="112"/>
      <c r="E58" s="112"/>
      <c r="F58" s="112"/>
      <c r="G58" s="112"/>
      <c r="H58" s="112"/>
      <c r="I58" s="112"/>
    </row>
    <row r="59" spans="1:9" x14ac:dyDescent="0.2">
      <c r="A59" s="112"/>
      <c r="B59" s="112"/>
      <c r="C59" s="112"/>
      <c r="D59" s="112"/>
      <c r="E59" s="112"/>
      <c r="F59" s="112"/>
      <c r="G59" s="112"/>
      <c r="H59" s="112"/>
      <c r="I59" s="112"/>
    </row>
  </sheetData>
  <mergeCells count="1">
    <mergeCell ref="A1:I5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保証料</vt:lpstr>
      <vt:lpstr>入力シート</vt:lpstr>
      <vt:lpstr>比較(リスト)</vt:lpstr>
      <vt:lpstr>比較(現状)</vt:lpstr>
      <vt:lpstr>比較(引き下げ)</vt:lpstr>
      <vt:lpstr>コメント</vt:lpstr>
      <vt:lpstr>コメント!Print_Area</vt:lpstr>
      <vt:lpstr>'比較(リスト)'!Print_Area</vt:lpstr>
      <vt:lpstr>'比較(引き下げ)'!Print_Area</vt:lpstr>
      <vt:lpstr>'比較(現状)'!Print_Area</vt:lpstr>
      <vt:lpstr>'比較(リスト)'!Print_Titles</vt:lpstr>
      <vt:lpstr>'比較(現状)'!Print_Titles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trystand</dc:creator>
  <cp:lastModifiedBy>栗山直樹</cp:lastModifiedBy>
  <cp:lastPrinted>2017-11-03T09:30:57Z</cp:lastPrinted>
  <dcterms:created xsi:type="dcterms:W3CDTF">2017-08-15T05:49:08Z</dcterms:created>
  <dcterms:modified xsi:type="dcterms:W3CDTF">2018-03-09T06:13:14Z</dcterms:modified>
</cp:coreProperties>
</file>